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K:\18060_Br-Za-aktualizace\11_Soutěž 1etapa\Dotazy\15_Vysvětlení č.15\Přílohy\"/>
    </mc:Choice>
  </mc:AlternateContent>
  <bookViews>
    <workbookView xWindow="0" yWindow="0" windowWidth="19200" windowHeight="10050"/>
  </bookViews>
  <sheets>
    <sheet name="PS 01-28-0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64" i="1" l="1"/>
  <c r="I360" i="1"/>
  <c r="I140" i="1" l="1"/>
  <c r="O140" i="1" s="1"/>
  <c r="I37" i="1"/>
  <c r="I25" i="1"/>
  <c r="I13" i="1"/>
  <c r="I9" i="1" l="1"/>
  <c r="O9" i="1" s="1"/>
  <c r="I17" i="1"/>
  <c r="O17" i="1" s="1"/>
  <c r="I21" i="1"/>
  <c r="O21" i="1" s="1"/>
  <c r="I29" i="1"/>
  <c r="O29" i="1" s="1"/>
  <c r="I33" i="1"/>
  <c r="O33" i="1"/>
  <c r="I41" i="1"/>
  <c r="O41" i="1" s="1"/>
  <c r="I45" i="1"/>
  <c r="O45" i="1"/>
  <c r="I49" i="1"/>
  <c r="O49" i="1" s="1"/>
  <c r="I54" i="1"/>
  <c r="O54" i="1" s="1"/>
  <c r="I58" i="1"/>
  <c r="O58" i="1"/>
  <c r="I62" i="1"/>
  <c r="O62" i="1" s="1"/>
  <c r="I66" i="1"/>
  <c r="O66" i="1" s="1"/>
  <c r="I70" i="1"/>
  <c r="O70" i="1" s="1"/>
  <c r="I74" i="1"/>
  <c r="O74" i="1" s="1"/>
  <c r="I78" i="1"/>
  <c r="O78" i="1" s="1"/>
  <c r="I83" i="1"/>
  <c r="O83" i="1" s="1"/>
  <c r="I87" i="1"/>
  <c r="O87" i="1"/>
  <c r="I91" i="1"/>
  <c r="O91" i="1" s="1"/>
  <c r="I95" i="1"/>
  <c r="O95" i="1" s="1"/>
  <c r="I99" i="1"/>
  <c r="O99" i="1"/>
  <c r="I103" i="1"/>
  <c r="O103" i="1"/>
  <c r="I108" i="1"/>
  <c r="O108" i="1"/>
  <c r="I112" i="1"/>
  <c r="O112" i="1"/>
  <c r="I116" i="1"/>
  <c r="O116" i="1" s="1"/>
  <c r="I120" i="1"/>
  <c r="O120" i="1" s="1"/>
  <c r="I124" i="1"/>
  <c r="O124" i="1" s="1"/>
  <c r="I128" i="1"/>
  <c r="O128" i="1" s="1"/>
  <c r="I132" i="1"/>
  <c r="O132" i="1" s="1"/>
  <c r="I136" i="1"/>
  <c r="O136" i="1"/>
  <c r="I144" i="1"/>
  <c r="O144" i="1"/>
  <c r="I148" i="1"/>
  <c r="O148" i="1"/>
  <c r="I152" i="1"/>
  <c r="O152" i="1" s="1"/>
  <c r="I156" i="1"/>
  <c r="O156" i="1"/>
  <c r="I160" i="1"/>
  <c r="O160" i="1" s="1"/>
  <c r="I164" i="1"/>
  <c r="O164" i="1" s="1"/>
  <c r="I168" i="1"/>
  <c r="O168" i="1" s="1"/>
  <c r="I172" i="1"/>
  <c r="O172" i="1"/>
  <c r="I176" i="1"/>
  <c r="O176" i="1"/>
  <c r="I180" i="1"/>
  <c r="O180" i="1"/>
  <c r="I184" i="1"/>
  <c r="O184" i="1" s="1"/>
  <c r="I188" i="1"/>
  <c r="O188" i="1" s="1"/>
  <c r="I192" i="1"/>
  <c r="O192" i="1" s="1"/>
  <c r="I196" i="1"/>
  <c r="O196" i="1" s="1"/>
  <c r="I200" i="1"/>
  <c r="O200" i="1" s="1"/>
  <c r="I204" i="1"/>
  <c r="O204" i="1" s="1"/>
  <c r="I208" i="1"/>
  <c r="O208" i="1"/>
  <c r="I212" i="1"/>
  <c r="O212" i="1"/>
  <c r="I216" i="1"/>
  <c r="O216" i="1" s="1"/>
  <c r="I220" i="1"/>
  <c r="O220" i="1" s="1"/>
  <c r="I224" i="1"/>
  <c r="O224" i="1" s="1"/>
  <c r="I228" i="1"/>
  <c r="O228" i="1" s="1"/>
  <c r="I232" i="1"/>
  <c r="O232" i="1" s="1"/>
  <c r="I236" i="1"/>
  <c r="O236" i="1"/>
  <c r="I240" i="1"/>
  <c r="O240" i="1"/>
  <c r="I244" i="1"/>
  <c r="O244" i="1"/>
  <c r="I248" i="1"/>
  <c r="O248" i="1" s="1"/>
  <c r="I252" i="1"/>
  <c r="O252" i="1" s="1"/>
  <c r="I256" i="1"/>
  <c r="O256" i="1" s="1"/>
  <c r="I260" i="1"/>
  <c r="O260" i="1"/>
  <c r="I264" i="1"/>
  <c r="O264" i="1" s="1"/>
  <c r="I268" i="1"/>
  <c r="O268" i="1"/>
  <c r="I272" i="1"/>
  <c r="O272" i="1"/>
  <c r="I276" i="1"/>
  <c r="O276" i="1"/>
  <c r="I280" i="1"/>
  <c r="O280" i="1" s="1"/>
  <c r="I284" i="1"/>
  <c r="O284" i="1" s="1"/>
  <c r="I288" i="1"/>
  <c r="O288" i="1"/>
  <c r="I292" i="1"/>
  <c r="O292" i="1"/>
  <c r="I296" i="1"/>
  <c r="O296" i="1" s="1"/>
  <c r="I300" i="1"/>
  <c r="O300" i="1"/>
  <c r="I304" i="1"/>
  <c r="O304" i="1" s="1"/>
  <c r="I308" i="1"/>
  <c r="O308" i="1" s="1"/>
  <c r="I312" i="1"/>
  <c r="O312" i="1" s="1"/>
  <c r="I316" i="1"/>
  <c r="O316" i="1"/>
  <c r="I320" i="1"/>
  <c r="O320" i="1"/>
  <c r="I324" i="1"/>
  <c r="O324" i="1" s="1"/>
  <c r="I328" i="1"/>
  <c r="O328" i="1" s="1"/>
  <c r="I332" i="1"/>
  <c r="O332" i="1"/>
  <c r="I336" i="1"/>
  <c r="O336" i="1" s="1"/>
  <c r="I340" i="1"/>
  <c r="O340" i="1" s="1"/>
  <c r="I344" i="1"/>
  <c r="O344" i="1" s="1"/>
  <c r="I348" i="1"/>
  <c r="O348" i="1"/>
  <c r="I368" i="1"/>
  <c r="O368" i="1" s="1"/>
  <c r="I372" i="1"/>
  <c r="O372" i="1" s="1"/>
  <c r="I376" i="1"/>
  <c r="O376" i="1" s="1"/>
  <c r="I380" i="1"/>
  <c r="O380" i="1" s="1"/>
  <c r="I384" i="1"/>
  <c r="O384" i="1" s="1"/>
  <c r="I388" i="1"/>
  <c r="O388" i="1" s="1"/>
  <c r="I392" i="1"/>
  <c r="O392" i="1" s="1"/>
  <c r="I396" i="1"/>
  <c r="O396" i="1" s="1"/>
  <c r="I401" i="1"/>
  <c r="O401" i="1" s="1"/>
  <c r="I405" i="1"/>
  <c r="O405" i="1" s="1"/>
  <c r="R82" i="1" l="1"/>
  <c r="O82" i="1" s="1"/>
  <c r="Q8" i="1"/>
  <c r="I8" i="1" s="1"/>
  <c r="Q82" i="1"/>
  <c r="I82" i="1" s="1"/>
  <c r="Q400" i="1"/>
  <c r="I400" i="1" s="1"/>
  <c r="Q107" i="1"/>
  <c r="I107" i="1" s="1"/>
  <c r="Q53" i="1"/>
  <c r="I53" i="1" s="1"/>
  <c r="R8" i="1"/>
  <c r="O8" i="1" s="1"/>
  <c r="R400" i="1"/>
  <c r="O400" i="1" s="1"/>
  <c r="R107" i="1"/>
  <c r="O107" i="1" s="1"/>
  <c r="R53" i="1"/>
  <c r="O53" i="1" s="1"/>
  <c r="I3" i="1" l="1"/>
  <c r="O2" i="1"/>
</calcChain>
</file>

<file path=xl/sharedStrings.xml><?xml version="1.0" encoding="utf-8"?>
<sst xmlns="http://schemas.openxmlformats.org/spreadsheetml/2006/main" count="1292" uniqueCount="437">
  <si>
    <t>Položka obsahuje cenu za uložení materiálu na skládku</t>
  </si>
  <si>
    <t>TS</t>
  </si>
  <si>
    <t>Podle Technické zprávy</t>
  </si>
  <si>
    <t>VV</t>
  </si>
  <si>
    <t/>
  </si>
  <si>
    <t>PP</t>
  </si>
  <si>
    <t>2</t>
  </si>
  <si>
    <t>T</t>
  </si>
  <si>
    <t>Výkopová zemina</t>
  </si>
  <si>
    <t>170504</t>
  </si>
  <si>
    <t>91</t>
  </si>
  <si>
    <t>P</t>
  </si>
  <si>
    <t>Beton z demolic</t>
  </si>
  <si>
    <t>170101-O</t>
  </si>
  <si>
    <t>90</t>
  </si>
  <si>
    <t>ODPADOVÉ HOSPODÁŘSTVÍ</t>
  </si>
  <si>
    <t>990</t>
  </si>
  <si>
    <t>SD</t>
  </si>
  <si>
    <t>1. Položka obsahuje: 
 – protokol autorizovanou osobou podle požadavku ČSN, včetně hodnocení 
2. Položka neobsahuje: 
 X 
3. Způsob měření: 
Udává se počet kusů kompletní konstrukce nebo práce.</t>
  </si>
  <si>
    <t>Podle Tech.zprávy</t>
  </si>
  <si>
    <t>KUS</t>
  </si>
  <si>
    <t>PROTOKOL UTZ</t>
  </si>
  <si>
    <t>75E1C7</t>
  </si>
  <si>
    <t>89</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</si>
  <si>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</si>
  <si>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HOD</t>
  </si>
  <si>
    <t>REGULACE A ZKOUŠENÍ ZABEZPEČOVACÍHO ZAŘÍZENÍ</t>
  </si>
  <si>
    <t>75E1B7</t>
  </si>
  <si>
    <t>88</t>
  </si>
  <si>
    <t>1. Položka obsahuje: 
 – regulování kolejových izolovaných obvodů 
 – zkoušení a regulace kódování za 1 kolejový obvod 
 – příprava a provedení celkových zkoušek návěstních bodů, přejezdů a závislosti mezi autoblokem a standartním zab.zař. 
 – kompletní přezkoušení a regulaci 
2. Položka neobsahuje: 
 X 
3. Způsob měření: 
Udává se počet kusů kompletní konstrukce nebo práce.</t>
  </si>
  <si>
    <t>PŘEZKOUŠENÍ A REGULACE AUTOMATICKÉHO BLOKU A KOLEJOVÝCH OBVODŮ PRO JEDNU TRATOVOU KOLEJ V JEDNOM SMĚRU</t>
  </si>
  <si>
    <t>75E177</t>
  </si>
  <si>
    <t>87</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</si>
  <si>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</si>
  <si>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PŘEZKOUŠENÍ A REGULACE NÁVĚSTIDEL</t>
  </si>
  <si>
    <t>75E157</t>
  </si>
  <si>
    <t>86</t>
  </si>
  <si>
    <t>1. Položka obsahuje: 
 – přezkoušení a regulace napájecích zdrojů, nastavení jednotlivých obvodů a přezkoušení jejich funkce 
 – kompletní přezkoušení a regulaci 
2. Položka neobsahuje: 
 X 
3. Způsob měření: 
Udává se počet kusů kompletní konstrukce nebo práce.</t>
  </si>
  <si>
    <t>PŘEZKOUŠENÍ A REGULACE AUTOMATICKÉHO BLOKU</t>
  </si>
  <si>
    <t>75E147</t>
  </si>
  <si>
    <t>85</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</si>
  <si>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</si>
  <si>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PŘEZKOUŠENÍ VLAKOVÝCH CEST</t>
  </si>
  <si>
    <t>75E137</t>
  </si>
  <si>
    <t>84</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</si>
  <si>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</si>
  <si>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CELKOVÁ PROHLÍDKA ZAŘÍZENÍ A VYHOTOVENÍ REVIZNÍ ZPRÁVY</t>
  </si>
  <si>
    <t>75E127</t>
  </si>
  <si>
    <t>83</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</si>
  <si>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</si>
  <si>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DOZOR PRACOVNÍKŮ PROVOZOVATELE PŘI PRÁCI NA ŽIVÉM ZAŘÍZENÍ</t>
  </si>
  <si>
    <t>75E117</t>
  </si>
  <si>
    <t>82</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</si>
  <si>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2. Položka neobsahuje: 
 X 
3. Způsob měření: 
Udává se počet kusů kompletní konstrukce nebo práce.</t>
  </si>
  <si>
    <t>Podle polohopisných výkresů</t>
  </si>
  <si>
    <t>KABELOVÝ OBJEKT - MONTÁŽ</t>
  </si>
  <si>
    <t>75D157</t>
  </si>
  <si>
    <t>81</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</si>
  <si>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</si>
  <si>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KABELOVÝ OBJEKT - DODÁVKA</t>
  </si>
  <si>
    <t>75D151</t>
  </si>
  <si>
    <t>80</t>
  </si>
  <si>
    <t>1. Položka obsahuje: 
 – montáž skříně s počítači náprav 8 bodů/7 úseků, zapojení, přezkoušení 
 – montáž skříně s počítači náprav 8 bodů/7 úseků se všemi pomocnými a doplňujícími pracemi a součástmi, případné použití mechanizmů, včetně dopravy ze skladu k místu montáže 
2. Položka neobsahuje: 
 X 
3. Způsob měření: 
Udává se počet kusů kompletní konstrukce nebo práce.</t>
  </si>
  <si>
    <t>Podle v.č.0401 a 0601</t>
  </si>
  <si>
    <t>SKŘÍŇ S POČÍTAČI NÁPRAV 8 BODŮ/7 ÚSEKŮ - MONTÁŽ</t>
  </si>
  <si>
    <t>75C937</t>
  </si>
  <si>
    <t>79</t>
  </si>
  <si>
    <t>1. Položka obsahuje: 
 – dodávka skříně s počítači náprav 8 bodů/7 úseků včetně potřebného pomocného materiálu a dopravy do staveništního skladu 
 – dodávku skříně s počítači náprav 8 bodů/7 úseků do stavědlové ústředny včetně skříně podle určení a pomocného materiálu, dopravu do staveništního skladu 
2. Položka neobsahuje: 
 X 
3. Způsob měření: 
Udává se počet kusů kompletní konstrukce nebo práce.</t>
  </si>
  <si>
    <t>SKŘÍŇ S POČÍTAČI NÁPRAV 8 BODŮ/7 ÚSEKŮ - DODÁVKA</t>
  </si>
  <si>
    <t>75C931</t>
  </si>
  <si>
    <t>78</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</si>
  <si>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</si>
  <si>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Podle v.č.0200</t>
  </si>
  <si>
    <t>SNÍMAČ POČÍTAČE NÁPRAV - MONTÁŽ</t>
  </si>
  <si>
    <t>75C917</t>
  </si>
  <si>
    <t>77</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</si>
  <si>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</si>
  <si>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SNÍMAČ POČÍTAČE NÁPRAV - DODÁVKA</t>
  </si>
  <si>
    <t>75C911</t>
  </si>
  <si>
    <t>76</t>
  </si>
  <si>
    <t>1. Položka obsahuje: 
 – demontáž kompletní sady propojek dvojice stykových transformátorů dle typu daného položkou 
 – demontáž kompletní sady propojek dvojice stykových transformátorů (do 3 lan ke kolejnici)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</si>
  <si>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Podle v.č.0401</t>
  </si>
  <si>
    <t>KOMPLETNÍ SADA PROPOJEK DVOJICE STYKOVÝCH TRANSFORMÁTORŮ - DEMONTÁŽ</t>
  </si>
  <si>
    <t>75C868</t>
  </si>
  <si>
    <t>75</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</si>
  <si>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</si>
  <si>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SADA PROPOJEK PRO PŘIPOJENÍ STYKOVÉHO TRANSFORMÁTORU, SYMETRIZAČNÍ TLUMIVKY KE KOLEJNICI - DEMONTÁŽ</t>
  </si>
  <si>
    <t>75C858</t>
  </si>
  <si>
    <t>74</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</si>
  <si>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</si>
  <si>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SADA PROPOJEK PRO PŘIPOJENÍ STYKOVÉHO TRANSFORMÁTORU, SYMETRIZAČNÍ TLUMIVKY KE KOLEJNICI - MONTÁŽ</t>
  </si>
  <si>
    <t>75C857</t>
  </si>
  <si>
    <t>73</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</si>
  <si>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</si>
  <si>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SADA PROPOJEK PRO PŘIPOJENÍ STYKOVÉHO TRANSFORMÁTORU, SYMETRIZAČNÍ TLUMIVKY KE KOLEJNICI - DODÁVKA</t>
  </si>
  <si>
    <t>75C851</t>
  </si>
  <si>
    <t>72</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</si>
  <si>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</si>
  <si>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Podle TZ a v.č.0401</t>
  </si>
  <si>
    <t>STYKOVÝ TRANSFORMÁTOR, SYMETRIZAČNÍ A UKOLEJŇOVACÍ TLUMIVKA - DEMONTÁŽ</t>
  </si>
  <si>
    <t>75C848</t>
  </si>
  <si>
    <t>71</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</si>
  <si>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</si>
  <si>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STYKOVÝ TRANSFORMÁTOR, SYMETRIZAČNÍ A UKOLEJŇOVACÍ TLUMIVKA - MONTÁŽ</t>
  </si>
  <si>
    <t>75C847</t>
  </si>
  <si>
    <t>70</t>
  </si>
  <si>
    <t>1. Položka obsahuje: 
 – demontáž návěsti "Stanoviště oddílového návěstidla" (AB před vjezdovým návěstidlem) nebo Indikátorová tabulka podle typu daného položkou 
 – demontáž návěsti "Stanoviště oddílového návěstidla" (AB před vjezdovým návěstidlem) nebo Indikátorová tabulka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</si>
  <si>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INDIKÁTOROVÁ TABULKA, NÁVĚST  "STANOVIŠTĚ SAMOSTANÉ PŘEDVĚSTI", NÁVĚST "STANOVIŠTĚ ODDÍLOVÉHO NÁVĚSTIDLA" - DEMONTÁŽ</t>
  </si>
  <si>
    <t>75C758</t>
  </si>
  <si>
    <t>69</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</si>
  <si>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</si>
  <si>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INDIKÁTOROVÁ TABULKA, NÁVĚST  "STANOVIŠTĚ SAMOSTANÉ PŘEDVĚSTI", NÁVĚST "STANOVIŠTĚ ODDÍLOVÉHO NÁVĚSTIDLA" - MONTÁŽ</t>
  </si>
  <si>
    <t>75C757</t>
  </si>
  <si>
    <t>68</t>
  </si>
  <si>
    <t>1. Položka obsahuje: 
 – dodávka návěsti "Stanoviště oddílového návěstidla" (AB před vjezdovým návěstidlem) nebo Indikátorová tabulka včetně potřebného pomocného materiálu a dopravy do staveništního skladu 
 – dodávku návěsti "Stanoviště oddílového návěstidla" (AB před vjezdovým návěstidlem) nebo Indikátorová tabulka včetně pomocného materiálu, dopravu do místa určení 
2. Položka neobsahuje: 
 X 
3. Způsob měření: 
Udává se počet kusů kompletní konstrukce nebo práce.</t>
  </si>
  <si>
    <t>INDIKÁTOROVÁ TABULKA, NÁVĚST  "STANOVIŠTĚ SAMOSTANÉ PŘEDVĚSTI", NÁVĚST "STANOVIŠTĚ ODDÍLOVÉHO NÁVĚSTIDLA" - DODÁVKA</t>
  </si>
  <si>
    <t>75C751</t>
  </si>
  <si>
    <t>67</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</si>
  <si>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</si>
  <si>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VZDÁLENOSTNÍ UPOZORNOVADLO, NEPROMĚNNÉ NÁVĚSTIDLO SE ZÁKLADEM - DEMONTÁŽ</t>
  </si>
  <si>
    <t>75C728</t>
  </si>
  <si>
    <t>66</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</si>
  <si>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</si>
  <si>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VZDÁLENOSTNÍ UPOZORNOVADLO, NEPROMĚNNÉ NÁVĚSTIDLO SE ZÁKLADEM - MONTÁŽ</t>
  </si>
  <si>
    <t>75C727</t>
  </si>
  <si>
    <t>65</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</si>
  <si>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</si>
  <si>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VZDÁLENOSTNÍ UPOZORNOVADLO, NEPROMĚNNÉ NÁVĚSTIDLO SE ZÁKLADEM - DODÁVKA</t>
  </si>
  <si>
    <t>75C721</t>
  </si>
  <si>
    <t>64</t>
  </si>
  <si>
    <t>1. Položka obsahuje: 
 – demontáž označovacího pásu návěstidla podle typu daného položkou 
 – demontáž označovacího pásu návěstidla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</si>
  <si>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OZNAČOVACÍ PÁS NÁVĚSTIDLA - DEMONTÁŽ</t>
  </si>
  <si>
    <t>75C718</t>
  </si>
  <si>
    <t>63</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</si>
  <si>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</si>
  <si>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OZNAČOVACÍ PÁS NÁVĚSTIDLA - MONTÁŽ</t>
  </si>
  <si>
    <t>75C717</t>
  </si>
  <si>
    <t>62</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</si>
  <si>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</si>
  <si>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OZNAČOVACÍ PÁS NÁVĚSTIDLA - DODÁVKA</t>
  </si>
  <si>
    <t>75C711</t>
  </si>
  <si>
    <t>61</t>
  </si>
  <si>
    <t>1. Položka obsahuje: 
 – demontáž ukazatele rychlosti (4 světelné znaky) podle typu daného položkou 
 – demontáž ukazatele rychlosti (4 světelné znaky)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</si>
  <si>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PROMĚNNÝ UKAZATEL RYCHLOSTI (4 SVĚTELNÉ ZNAKY) - DEMONTÁŽ</t>
  </si>
  <si>
    <t>75C578</t>
  </si>
  <si>
    <t>60</t>
  </si>
  <si>
    <t>1. Položka obsahuje: 
 – sestavení ukazatele rychlosti (4 světelné znaky) a jeho montáž na místo určení 
 – montáž ukazatele rychlosti (4 světelné znaky) včetně pomocného materiálu, dopravu do místa určení 
2. Položka neobsahuje: 
 X 
3. Způsob měření: 
Udává se počet kusů kompletní konstrukce nebo práce.</t>
  </si>
  <si>
    <t>PROMĚNNÝ UKAZATEL RYCHLOSTI (4 SVĚTELNÉ ZNAKY) - MONTÁŽ</t>
  </si>
  <si>
    <t>75C577</t>
  </si>
  <si>
    <t>59</t>
  </si>
  <si>
    <t>1. Položka obsahuje: 
 – dodávka ukazatele rychlosti (4 světelné znaky) podle jeho typu a potřebného pomocného materiálu a dopravy do staveništního skladu 
 – dodávku ukazatele rychlosti (4 světelné znaky) včetně pomocného materiálu, dopravu do místa určení 
2. Položka neobsahuje: 
 X 
3. Způsob měření: 
Udává se počet kusů kompletní konstrukce nebo práce.</t>
  </si>
  <si>
    <t>PROMĚNNÝ UKAZATEL RYCHLOSTI (4 SVĚTELNÉ ZNAKY) - DODÁVKA</t>
  </si>
  <si>
    <t>75C571</t>
  </si>
  <si>
    <t>58</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</si>
  <si>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</si>
  <si>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STOŽÁROVÉ NÁVĚSTIDLO OD ČTYŘ SVĚTEL - DEMONTÁŽ</t>
  </si>
  <si>
    <t>75C538</t>
  </si>
  <si>
    <t>57</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</si>
  <si>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</si>
  <si>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STOŽÁROVÉ NÁVĚSTIDLO OD ČTYŘ SVĚTEL - MONTÁŽ</t>
  </si>
  <si>
    <t>75C537</t>
  </si>
  <si>
    <t>56</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</si>
  <si>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</si>
  <si>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STOŽÁROVÉ NÁVĚSTIDLO OD ČTYŘ SVĚTEL - DODÁVKA</t>
  </si>
  <si>
    <t>75C531</t>
  </si>
  <si>
    <t>55</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</si>
  <si>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</si>
  <si>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STOŽÁROVÉ NÁVĚSTIDLO DO DVOU SVĚTEL - DEMONTÁŽ</t>
  </si>
  <si>
    <t>75C518</t>
  </si>
  <si>
    <t>54</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</si>
  <si>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</si>
  <si>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STOŽÁROVÉ NÁVĚSTIDLO DO DVOU SVĚTEL - MONTÁŽ</t>
  </si>
  <si>
    <t>75C517</t>
  </si>
  <si>
    <t>53</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</si>
  <si>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</si>
  <si>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STOŽÁROVÉ NÁVĚSTIDLO DO DVOU SVĚTEL - DODÁVKA</t>
  </si>
  <si>
    <t>75C511</t>
  </si>
  <si>
    <t>52</t>
  </si>
  <si>
    <t>1. Položka obsahuje: 
 – tvorba a instalace SW pro elektronický automatický blok podle specifikace místa použití 
 – tvorbu a instalaci příslušného programového vybavení 
2. Položka neobsahuje: 
 X 
3. Způsob měření: 
Udává se počet kusů kompletní konstrukce nebo práce.</t>
  </si>
  <si>
    <t>SW PRO ELEKTRONICKÝ AUTOMATICKÝ BLOK - MONTÁŽ</t>
  </si>
  <si>
    <t>75B967</t>
  </si>
  <si>
    <t>51</t>
  </si>
  <si>
    <t>1. Položka obsahuje: 
 – dodání SW pro elektronický automatický blok podle typu určeného položkou 
 – pořízení příslušného programového vybavení 
2. Položka neobsahuje: 
 X 
3. Způsob měření: 
Udává se počet kusů kompletní konstrukce nebo práce.</t>
  </si>
  <si>
    <t>SW PRO ELEKTRONICKÝ AUTOMATICKÝ BLOK - DODÁVKA</t>
  </si>
  <si>
    <t>75B961</t>
  </si>
  <si>
    <t>50</t>
  </si>
  <si>
    <t>1. Položka obsahuje: 
 – úpravu základního SW elektronického stavědla podle typu určeného položkou 
 – pořízení příslušného programového vybavení 
2. Položka neobsahuje: 
 X 
3. Způsob měření: 
Udává se počet kusů kompletní konstrukce nebo práce.</t>
  </si>
  <si>
    <t>V.J.</t>
  </si>
  <si>
    <t>INDIVIDUÁLNÍ SW ELEKTRONICKÉHO STAVĚDLA S RELEOVÝM ROZHRANÍM - ÚPRAVA</t>
  </si>
  <si>
    <t>75B939</t>
  </si>
  <si>
    <t>49</t>
  </si>
  <si>
    <t>1. Položka obsahuje: 
 – usazení zařízení bezpečné komunikace mezi zabezpečovacími zařízeními na místě určení, zapojení 
 – montáž dodaného zařízení se všemi pomocnými a doplňujícími pracemi a součástmi, případné použití mechanizmů 
2. Položka neobsahuje: 
 X 
3. Způsob měření: 
Udává se počet kusů kompletní konstrukce nebo práce.</t>
  </si>
  <si>
    <t>ZAŘÍZENÍ BEZPEČNÉ KOMUNIKACE MEZI ZABEZPEČOVACÍMI ZAŘÍZENÍMI (32 PERIFERIÍ) - MONTÁŽ</t>
  </si>
  <si>
    <t>75B877</t>
  </si>
  <si>
    <t>48</t>
  </si>
  <si>
    <t>1. Položka obsahuje: 
 – dodání kompletního zařízení bezpečné komunikace mezi zabezpečovacími zařízeními podle typu určeného položkou včetně potřebného pomocného materiálu a jeho dopravy na místo určení 
 – pořízení příslušného zařízení včetně pomocného materiálu a jeho dopravu do místa určení 
2. Položka neobsahuje: 
 X 
3. Způsob měření: 
Udává se počet kusů kompletní konstrukce nebo práce.</t>
  </si>
  <si>
    <t>ZAŘÍZENÍ BEZPEČNÉ KOMUNIKACE MEZI ZABEZPEČOVACÍMI ZAŘÍZENÍMI (32 PERIFERIÍ) - DODÁVKA</t>
  </si>
  <si>
    <t>75B871</t>
  </si>
  <si>
    <t>47</t>
  </si>
  <si>
    <t>1. Položka obsahuje: 
 – usazení skříně elektronického automatického bloku na místě určení, zapojení 
 – montáž dodaného zařízení se všemi pomocnými a doplňujícími pracemi a součástmi, případné použití mechanizmů 
2. Položka neobsahuje: 
 X 
3. Způsob měření: 
Udává se počet kusů kompletní konstrukce nebo práce.</t>
  </si>
  <si>
    <t>Podle v.č.0602</t>
  </si>
  <si>
    <t>SKŘÍŇ ELEKTRONICKÉHO AUTOMATICKÉHO BLOKU - MONTÁŽ</t>
  </si>
  <si>
    <t>75B867</t>
  </si>
  <si>
    <t>46</t>
  </si>
  <si>
    <t>1. Položka obsahuje: 
 – dodání kompletní skříně elektronického automatického bloku pro dvě traťové koleje a jeden směr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</si>
  <si>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SKŘÍŇ ELEKTRONICKÉHO AUTOMATICKÉHO BLOKU - DODÁVKA</t>
  </si>
  <si>
    <t>75B861</t>
  </si>
  <si>
    <t>45</t>
  </si>
  <si>
    <t>1. Položka obsahuje: 
 – usazení skříně DOZ na místě určení, zapojení 
 – montáž dodaného zařízení se všemi pomocnými a doplňujícími pracemi a součástmi, případné použití mechanizmů 
2. Položka neobsahuje: 
 X 
3. Způsob měření: 
Udává se počet kusů kompletní konstrukce nebo práce.</t>
  </si>
  <si>
    <t>SKŘÍŇ DOZ - MONTÁŽ</t>
  </si>
  <si>
    <t>75B857</t>
  </si>
  <si>
    <t>44</t>
  </si>
  <si>
    <t>1. Položka obsahuje: 
 – dodání kompletní skříně DOZ pro jednu stanici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</si>
  <si>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SKŘÍŇ DOZ - DODÁVKA</t>
  </si>
  <si>
    <t>75B851</t>
  </si>
  <si>
    <t>43</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</si>
  <si>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</si>
  <si>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PŘEPĚŤOVÁ OCHRANA PRO PRVEK V KOLEJIŠTI - MONTÁŽ</t>
  </si>
  <si>
    <t>75B717</t>
  </si>
  <si>
    <t>42</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</si>
  <si>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</si>
  <si>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PŘEPĚŤOVÁ OCHRANA PRO PRVEK V KOLEJIŠTI - DODÁVKA</t>
  </si>
  <si>
    <t>75B711</t>
  </si>
  <si>
    <t>41</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</si>
  <si>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</si>
  <si>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ÚPRAVA RELÉOVÝCH, NAPÁJECÍCH NEBO KABELOVÝCH STOJANŮ NEBO SKŘÍNÍ</t>
  </si>
  <si>
    <t>75B569</t>
  </si>
  <si>
    <t>40</t>
  </si>
  <si>
    <t>1. Položka obsahuje: 
 – usazení skříně (stojanu) volné vazby vystrojené na místě určení, zapojení 
 – montáž dodaného zařízení se všemi pomocnými a doplňujícími pracemi a součástmi, případné použití mechanizmů 
2. Položka neobsahuje: 
 X 
3. Způsob měření: 
Udává se počet kusů kompletní konstrukce nebo práce.</t>
  </si>
  <si>
    <t>SKŘÍŇ ELEKTRONICKÝCH VAZEB S PROVÁDĚCÍMI POČÍTAČI - MONTÁŽ</t>
  </si>
  <si>
    <t>75B537</t>
  </si>
  <si>
    <t>39</t>
  </si>
  <si>
    <t>1. Položka obsahuje: 
 – dodání kompletního vnitřního zařízení podle typu určeného položkou včetně přepěťových ochran, potřebného pomocného materiálu a jeho dopravy na místo určení 
 – pořízení příslušné skříně (stojanu) volné vazby vystrojené včetně pomocného materiálu a její dopravu do místa určení 
2. Položka neobsahuje: 
 X 
3. Způsob měření: 
Udává se počet kusů kompletní konstrukce nebo práce.</t>
  </si>
  <si>
    <t>SKŘÍŇ ELEKTRONICKÝCH VAZEB S PROVÁDĚCÍMI POČÍTAČI - DODÁVKA</t>
  </si>
  <si>
    <t>75B531</t>
  </si>
  <si>
    <t>38</t>
  </si>
  <si>
    <t>1. Položka obsahuje: 
 – demontáž a montáž prvků ve skříni technologických počítačů, odpojení, zapojení včetně dodávky doplňovaného materiálu 
 – demontáž a 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</si>
  <si>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SKŘÍŇ TECHNOLOGICKÝCH POČÍTAČŮ - ÚPRAVA</t>
  </si>
  <si>
    <t>75B519</t>
  </si>
  <si>
    <t>37</t>
  </si>
  <si>
    <t>1. Položka obsahuje: 
 – sestavení kabelového roštu vodorovného ocelového na místě určení 
 – montáž dodaného zařízení se všemi pomocnými a doplňujícími pracemi a součástmi, případné použití mechanizmů 
2. Položka neobsahuje: 
 X 
3. Způsob měření: 
Udává se počet kusů kompletní konstrukce nebo práce.</t>
  </si>
  <si>
    <t>KABELOVÝ ROŠT VODOROVNÝ - MONTÁŽ</t>
  </si>
  <si>
    <t>75B477</t>
  </si>
  <si>
    <t>36</t>
  </si>
  <si>
    <t>1. Položka obsahuje: 
 – dodání kompletního vnitřního zařízení podle typu určeného položkou včetně potřebného pomocného materiálu a jeho dopravy na místo určení 
 – pořízení příslušného roštu vodorovného ocelového včetně pomocného materiálu a jeho dopravu do místa určení 
2. Položka neobsahuje: 
 X 
3. Způsob měření: 
Udává se počet kusů kompletní konstrukce nebo práce.</t>
  </si>
  <si>
    <t>KABELOVÝ ROŠT VODOROVNÝ - DODÁVKA</t>
  </si>
  <si>
    <t>75B471</t>
  </si>
  <si>
    <t>35</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</si>
  <si>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</si>
  <si>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M</t>
  </si>
  <si>
    <t>VNITŘNÍ KABELOVÉ ROZVODY PŘES 20 DO 50 KABELŮ - MONTÁŽ</t>
  </si>
  <si>
    <t>75B127</t>
  </si>
  <si>
    <t>34</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</si>
  <si>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</si>
  <si>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VNITŘNÍ KABELOVÉ ROZVODY PŘES 20 DO 50 KABELŮ - DODÁVKA</t>
  </si>
  <si>
    <t>75B121</t>
  </si>
  <si>
    <t>33</t>
  </si>
  <si>
    <t>1. Položka obsahuje: 
 – zhotovení objímky značkovací na průměr kabelu, vyražení znaku na objímku, připevnění objímky na kabel 
 – výrobu objímek, použití mechanizmů, dopravu k místu použití, mzdy 
2. Položka neobsahuje: 
 X 
3. Způsob měření: 
Udává se počet kusů kompletní konstrukce nebo práce.</t>
  </si>
  <si>
    <t>Podle v.č.0701, 0702</t>
  </si>
  <si>
    <t>OZNAČENÍ KABELŮ ZNAČKOVACÍ KABELOVOU OBJÍMKOU</t>
  </si>
  <si>
    <t>75A420</t>
  </si>
  <si>
    <t>32</t>
  </si>
  <si>
    <t>1. Položka obsahuje: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</si>
  <si>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SPOJKA ROVNÁ PRO PLASTOVÉ KABELY SE STÍNĚNÍM S JÁDRY O PRŮMĚRU 1 MM2 PŘES 12 PÁRŮ</t>
  </si>
  <si>
    <t>75A332</t>
  </si>
  <si>
    <t>31</t>
  </si>
  <si>
    <t>SPOJKA ROVNÁ PRO PLASTOVÉ KABELY SE STÍNĚNÍM S JÁDRY O PRŮMĚRU 1 MM2 DO 12 PÁRŮ</t>
  </si>
  <si>
    <t>75A331</t>
  </si>
  <si>
    <t>30</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</si>
  <si>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</si>
  <si>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KABELOVÁ FORMA (UKONČENÍ KABELŮ) PRO KABELY ZABEZPEČOVACÍ PŘES 12 PÁRŮ</t>
  </si>
  <si>
    <t>75A312</t>
  </si>
  <si>
    <t>29</t>
  </si>
  <si>
    <t>KABELOVÁ FORMA (UKONČENÍ KABELŮ) PRO KABELY ZABEZPEČOVACÍ DO 12 PÁRŮ</t>
  </si>
  <si>
    <t>75A311</t>
  </si>
  <si>
    <t>28</t>
  </si>
  <si>
    <t>1. Položka obsahuje: 
 – uložení kabelu zatažením, dodávka a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</si>
  <si>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KMPÁR</t>
  </si>
  <si>
    <t>ZATAŽENÍ A SPOJKOVÁNÍ KABELŮ SE STÍNĚNÍM PŘES 12 PÁRŮ - MONTÁŽ</t>
  </si>
  <si>
    <t>75A247</t>
  </si>
  <si>
    <t>27</t>
  </si>
  <si>
    <t>ZATAŽENÍ A SPOJKOVÁNÍ KABELŮ SE STÍNĚNÍM DO 12 PÁRŮ - MONTÁŽ</t>
  </si>
  <si>
    <t>75A237</t>
  </si>
  <si>
    <t>26</t>
  </si>
  <si>
    <t>1. Položka obsahuje: 
 – uložení kabelu zatažením, dodávka a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</si>
  <si>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ZATAŽENÍ A SPOJKOVÁNÍ KABELŮ DO 12 PÁRŮ - MONTÁŽ</t>
  </si>
  <si>
    <t>75A217</t>
  </si>
  <si>
    <t>25</t>
  </si>
  <si>
    <t>1. Položka obsahuje: 
 – dodání kabelů podle typu od výrobců včetně mimostaveništní dopravy 
2. Položka neobsahuje: 
 X 
3. Způsob měření: 
Měří se n-násobky páru vodičů na kilometr.</t>
  </si>
  <si>
    <t>KABEL METALICKÝ SE STÍNĚNÍM PŘES 12 PÁRŮ - DODÁVKA</t>
  </si>
  <si>
    <t>75A161</t>
  </si>
  <si>
    <t>24</t>
  </si>
  <si>
    <t>KABEL METALICKÝ SE STÍNĚNÍM DO 12 PÁRŮ - DODÁVKA</t>
  </si>
  <si>
    <t>75A151</t>
  </si>
  <si>
    <t>23</t>
  </si>
  <si>
    <t>KABEL METALICKÝ DVOUPLÁŠŤOVÝ DO 12 PÁRŮ - DODÁVKA</t>
  </si>
  <si>
    <t>75A131</t>
  </si>
  <si>
    <t>22</t>
  </si>
  <si>
    <t>MONTÁŽ SDĚLOVACÍ A ZABEZPEČOVACÍ TECHNIKY</t>
  </si>
  <si>
    <t>Položka obsahuje : Dodávku a montáž kab. koncovky/záklopky vč. podružného materiálu, dovozu, odizolování pláště a izolace žil kabelu, montáž kabelové koncovky včetně ukončení žil v rozvaděči, upevnění kabelových ok,  roz. trubice, zakončení stínění a pod..  Dále obsahuje cenu za pom. mechanismy včetně všech ostatních vedlejších nákladů</t>
  </si>
  <si>
    <t>Podle v.č.0701 a 0702</t>
  </si>
  <si>
    <t>UKONČENÍ DVOU AŽ PĚTIŽILOVÉHO KABELU V ROZVADĚČI NEBO NA PŘÍSTROJI DO 2,5 MM2</t>
  </si>
  <si>
    <t>742L11</t>
  </si>
  <si>
    <t>21</t>
  </si>
  <si>
    <t>Položka obsahuje : Dodávku a montáž kabelu včetně dovozu, manipulace a uložení kabelu (do země, do chráničky, na rošty, pod omítku a pod.). Dále obsahuje cenu za pom. mechanismy včetně všech ostatních vedlejších nákladů</t>
  </si>
  <si>
    <t>KABEL NN DVOU- A TŘÍŽÍLOVÝ CUS PLASTOVOU IZOLACÍ DO 2,5 MM2</t>
  </si>
  <si>
    <t>742G11</t>
  </si>
  <si>
    <t>20</t>
  </si>
  <si>
    <t>Položka obsahuje: Dodávku a montáž vodiče včetně dovozu, manipulace s ním a uložení kabelu (do země, chráničky, na rošty, pod omítku a pod.). Dále obsahuje cenu za pom. mechanismy včetně všech ostatních vedlejších nákladů.</t>
  </si>
  <si>
    <t>KABEL NN NEBO VODIČ JEDNOŽILOVÝ CU S PLASTOVOU IZOLACÍ OD 25 DO 50 MM2</t>
  </si>
  <si>
    <t>742F13</t>
  </si>
  <si>
    <t>19</t>
  </si>
  <si>
    <t>Položka obsahuje: vodivé připojení vodiče na konstrukci, – dělení, tvarování, spojování, – ochranný i barevný nátěr spoje dle příslušných norem, 2. Položka neobsahuje: X, 3. Způsob měření: Udává se počet kusů kompletní konstrukce nebo práce.</t>
  </si>
  <si>
    <t>Podle Technické zprávy a situačního schema</t>
  </si>
  <si>
    <t>VYVEDENÍ UZEMŇOVACÍCH VODIČŮ NA POVRCH/KONSTRUKCI</t>
  </si>
  <si>
    <t>741C07</t>
  </si>
  <si>
    <t>18</t>
  </si>
  <si>
    <t>Dodávka, montáž hromosvodu a práce</t>
  </si>
  <si>
    <t>UZEMŇOVACÍ SVORKA</t>
  </si>
  <si>
    <t>741C02</t>
  </si>
  <si>
    <t>17</t>
  </si>
  <si>
    <t>Položka obsahuje: Dodávku, dopravu a montáž kabelové šachty do terénu včetně výkopu, záhozu a pažení jámy pro šachtu v zemině tř.4, úpravy povrchu terénu v okolí šachty. Položka rovněž obsahuje zhotovení podkladní betonové desky pod šachtu z betonu C12/15 - tl.10cm včetně podkladních vrstev a odtokové trubky a dále zásyp šachty betonovou směsí ve výkopu do výšky 70cm. Dále obsahuje cenu za pom. mechanismy včetně všech ostatních vedlejších nákladů.</t>
  </si>
  <si>
    <t>UZEMŇOVACÍ VODIČ V ZEMI FEZN DO 120MM2</t>
  </si>
  <si>
    <t>741911</t>
  </si>
  <si>
    <t>16</t>
  </si>
  <si>
    <t>ELEKTROMONTÁŽE</t>
  </si>
  <si>
    <t>Položka obsahuje: Příprava betonové směsi s přísadou vodního skla a ucpání otvoru do poloviny tloušťky základové zdi. Ohraničení otvoru asfaltovou hlínou, zalití ohraničeného místa asfaltem. Včetně roztavení asfaltu. Dále obsahuje cenu za pom. mechanismy včetně všech ostatních vedlejších nákladů.</t>
  </si>
  <si>
    <t>KABELOVÁ UCPÁVKA VODĚ ODOLNÁ PRO VNITŘNÍ PRŮMĚR OTVORU 105 - 185MM</t>
  </si>
  <si>
    <t>703763</t>
  </si>
  <si>
    <t>15</t>
  </si>
  <si>
    <t>Položka obsahuje: Dodávku a montáž protipožární ucpávky vč. příslušenství a pomocného materiálu, vyhotovéní a dodání atestu. Dále obsahuje cenu za pom. mechanismy včetně všech ostatních vedlejších nákladů.</t>
  </si>
  <si>
    <t>Podle v.č.0601 a 0602</t>
  </si>
  <si>
    <t>PROTIPOŽÁRNÍ UCPÁVKA PROSTUPU KABELOVÉHO PR. DO 200MM, DO EI 90 MIN.</t>
  </si>
  <si>
    <t>703755</t>
  </si>
  <si>
    <t>14</t>
  </si>
  <si>
    <t>Položka obsahuje: Vyrovnání povrchu kabelové rýhy, rozvinutí a uložení výstražné fólie z PVC do rýhy. Dále obsahuje cenu za pom. mechanismy včetně všech ostatních vedlejších nákladů.</t>
  </si>
  <si>
    <t>ZAKRYTÍ KABELŮ VÝSTRAŽNOU FÓLIÍ ŠÍŘKY PŘES 20 DO 40 CM</t>
  </si>
  <si>
    <t>702312</t>
  </si>
  <si>
    <t>13</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</si>
  <si>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</si>
  <si>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KABELOVÝ ŽLAB ZEMNÍ VČETNĚ KRYTU SVĚTLÉ ŠÍŘKY PŘES 120 DO 250 MM</t>
  </si>
  <si>
    <t>702112</t>
  </si>
  <si>
    <t>12</t>
  </si>
  <si>
    <t>Položka obsahuje: Úplné zřízení a osazení plastových žlabů, s položením a zakrytím žlabu těsně vedle sebe. Urovnání dna rýhy bez provedení zemních prací. Dále obsahuje cenu za pom. mechanismy včetně všech ostatních vedlejších nákladů.</t>
  </si>
  <si>
    <t>KABELOVÝ ŽLAB ZEMNÍ VČETNĚ KRYTU SVĚTLÉ ŠÍŘKY DO 120MM</t>
  </si>
  <si>
    <t>702111</t>
  </si>
  <si>
    <t>11</t>
  </si>
  <si>
    <t>Položka obsahuje:1.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</si>
  <si>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VYHLEDÁVACÍ MARKER ZEMNÍ S MOŽNOSTÍ ZÁPISU</t>
  </si>
  <si>
    <t>701005</t>
  </si>
  <si>
    <t>10</t>
  </si>
  <si>
    <t>Položka obsahuje:1. pomocné mechanismy 
2. Položka neobsahuje: 
X 
3. Způsob měření: 
Měří se plocha v metrech čtverečných.</t>
  </si>
  <si>
    <t>OZNAČOVACÍ ŠTÍTEK KABELOVÉHO VEDENÍ, SPOJKY NEBO KABELOVÉ SKŘÍNĚ (VČETNĚ OBJÍMKY)</t>
  </si>
  <si>
    <t>701001</t>
  </si>
  <si>
    <t>9</t>
  </si>
  <si>
    <t>ZEMNÍ KABELIZACE</t>
  </si>
  <si>
    <t>Položka obsahuje: Podbití pražců a úprava štěrkového lože. Dále obsahuje cenu za pom. mechanismy včetně všech ostatních vedlejších nákladů.</t>
  </si>
  <si>
    <t>Podle Technické zprávy, Polohopisného výkresu a Schema kabelových tras</t>
  </si>
  <si>
    <t>PODBITÍ PRAŽCE</t>
  </si>
  <si>
    <t>549530</t>
  </si>
  <si>
    <t>8</t>
  </si>
  <si>
    <t>Položka obsahuje: Úprava terénu, odkopání terenních nerovností až do hloubky 10cm, zásyp materiálem získaným odkopávkou. Upěchování zasypaných nerovností rušním pěchem tak, aby nerovnosti terénu nebyly větší než 2cm od vodorovné hladiny. Dále obsahuje cenu za pom. mechanismy včetně všech ostatních vedlejších nákladů.</t>
  </si>
  <si>
    <t>M2</t>
  </si>
  <si>
    <t>ÚPRAVA POVRCHŮ SROVNÁNÍM ÚZEMÍ V TL. DO 0,5M</t>
  </si>
  <si>
    <t>18215</t>
  </si>
  <si>
    <t>7</t>
  </si>
  <si>
    <t>Zřízení nebo rekonstrukce kabelového lože z kopaného písku bez zakrytí. Dodání kopaného písku, přísun písku do rýhy, pokrytí dna rýhy souvislou urovnanou vrstvou písku tl.10cm nad kabelem. Dále obsahuje cenu za pom. mechanismy včetně všech ostatních vedlejších nákladů.</t>
  </si>
  <si>
    <t>M3</t>
  </si>
  <si>
    <t>ZÁSYP JAM A RÝH SE ZHUTNĚNÍM</t>
  </si>
  <si>
    <t>17411</t>
  </si>
  <si>
    <t>6</t>
  </si>
  <si>
    <t>Zřízení podchod pod kolejí, vozovkou metodou horizontálně řízeného vrtu do fí.chráničky 20cm včetně všech pomocných prací a případného vypracování odborné dokumentace dle příslušných předpisů. Dále obsahuje cenu za pom. mechanismy včetně všech ostatních vedlejších nákladů.</t>
  </si>
  <si>
    <t>PROTLAČOVÁNÍ OCELOVÉHO POTRUBÍ DN DO 200MM</t>
  </si>
  <si>
    <t>14113</t>
  </si>
  <si>
    <t>5</t>
  </si>
  <si>
    <t>Položka zahrnuje příplatek k vodorovnému přemístění zeminy za každý další 1km nad 20km</t>
  </si>
  <si>
    <t>PŘÍPLATEK ZA DALŠÍ 1KM DOPRAVY ZEMINY</t>
  </si>
  <si>
    <t>133939</t>
  </si>
  <si>
    <t>4</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</si>
  <si>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</si>
  <si>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HLOUBENÍ ŠACHET ZAPAŽ. I NEPAŽ. TŘ.III, ODVOZ DO 20KM</t>
  </si>
  <si>
    <t>133938</t>
  </si>
  <si>
    <t>3</t>
  </si>
  <si>
    <t>132939</t>
  </si>
  <si>
    <t>HLOUBENÍ RÝH DO 2M PAŽ. I NEPAŽ. TŘ.III, ODVOZ DO 20KM</t>
  </si>
  <si>
    <t>132938</t>
  </si>
  <si>
    <t>1</t>
  </si>
  <si>
    <t>ZEMNÍ PRÁCE</t>
  </si>
  <si>
    <t>100</t>
  </si>
  <si>
    <t>0</t>
  </si>
  <si>
    <t>Celkem</t>
  </si>
  <si>
    <t>Jednotková</t>
  </si>
  <si>
    <t>21,00</t>
  </si>
  <si>
    <t>Cena</t>
  </si>
  <si>
    <t>Množství</t>
  </si>
  <si>
    <t>MJ</t>
  </si>
  <si>
    <t>Název položky</t>
  </si>
  <si>
    <t>Varianta</t>
  </si>
  <si>
    <t>Kód položky</t>
  </si>
  <si>
    <t>Poř. číslo</t>
  </si>
  <si>
    <t>Typ</t>
  </si>
  <si>
    <t>15,00</t>
  </si>
  <si>
    <t>žst Brno-Horní Heršpice, úvazka traťového zabezpečovacího zařízení</t>
  </si>
  <si>
    <t>PS 01-28-01</t>
  </si>
  <si>
    <t>Rozpočet:</t>
  </si>
  <si>
    <t>O</t>
  </si>
  <si>
    <t>0,00</t>
  </si>
  <si>
    <t>Elektrizace trati vč. PEÚ Brno - Zastávka u Brna 1.etapa - po připomínkách</t>
  </si>
  <si>
    <t>18060</t>
  </si>
  <si>
    <t xml:space="preserve">Stavba: </t>
  </si>
  <si>
    <t>S</t>
  </si>
  <si>
    <t>Příloha k formuláři pro ocenění nabídky</t>
  </si>
  <si>
    <t>Firma: SUDOP BRNO, spol. s r.o.</t>
  </si>
  <si>
    <t>ASPE10</t>
  </si>
  <si>
    <t>HLOUBENÍ RÝH DO 2M PAŽ. I NEPAŽ. TŘ.I, ODVOZ DO 20KM</t>
  </si>
  <si>
    <t>HLOUBENÍ ŠACHET ZAPAŽ. I NEPAŽ. TŘ.I, ODVOZ DO 20KM</t>
  </si>
  <si>
    <t>PROTLAČOVÁNÍ POTRUBÍ Z PLAST.HMOT DN DO 200MM</t>
  </si>
  <si>
    <t>KABELOVÁ FORMA (UKONČENÍ KABELŮ) PRO KABELY ZABEZPEČOVACÍ DO 12 PÁRŮ - DEMONTÁŽ</t>
  </si>
  <si>
    <t>1. Položka obsahuje: 
 – odpojení kabelu ze svorkovnice, demontáž vodní zábrany a odstranění kabelu, uříznutí    
2. Položka neobsahuje: 
 X 
3. Způsob měření: 
Udává se počet kusů kompletní konstrukce nebo práce.</t>
  </si>
  <si>
    <t>75C777</t>
  </si>
  <si>
    <t>INFORMAČNÍ BOD AVV - MONTÁŽ</t>
  </si>
  <si>
    <t>Podle situačního schema</t>
  </si>
  <si>
    <t>1. Položka obsahuje: – vyměření místa umístění, montáž informačního bodu AVV – montáž informačního bodu AVV se všemi pomocnými a doplňujícími pracemi a součástmi, případné použití mechanizmů, včetně dopravy ze skladu k místu montáže 2. Položka neobsahuje: X 3. Způsob měření: Udává se počet kusů kompletní konstrukce nebo práce. SFDI</t>
  </si>
  <si>
    <t>INFORMAČNÍ BOD AVV - DEMONTÁŽ</t>
  </si>
  <si>
    <t>75C778</t>
  </si>
  <si>
    <t>1. Položka obsahuje: demontáž informačního bodu AVV se všemi pomocnými a doplňujícími pracemi a součástmi, případné použití mechanizmů, včetně dopravy z místa demontáže do skladu
– naložení vybouraného materiálu na dopravní prostředek
– odvoz vybouraného materiálu do skladu nebo na likvidacie                                                                                                                                                                                           2. Položka neobsahuje: X 3. Způsob měření: Udává se počet kusů kompletní konstrukce nebo práce. SFDI</t>
  </si>
  <si>
    <t>75F237</t>
  </si>
  <si>
    <t>ZAMĚŘOVÁNÍ, ZNAČKOVÁNÍ A VYHODNOCENÍ DAT INFRASTRUKTURY</t>
  </si>
  <si>
    <t>km</t>
  </si>
  <si>
    <t>1. Položka obsahuje: 
 – označkování prvků infrastruktury, zaměření pro balízy a pro RBC, jízdu drážního vozidla včetně jeho pronájmu,vyhodnocení záznamů 
2. Položka neobsahuje: 
 X 
3. Způsob měření: 
Udává se délka zaměřovaného úseku v km.</t>
  </si>
  <si>
    <t>Dodávka upevňovací soupravy informačního bodu zařízení AVV-MIB</t>
  </si>
  <si>
    <t>1. Položka obsahuje: 
 – dodávka upevňovací soupravy MIB včetně potřebného pomocného materiálu a dopravy do staveništního skladu 
2. Položka neobsahuje: 
 X 
3. Způsob měření: 
Udává se počet kusů kompletní konstrukce nebo práce.</t>
  </si>
  <si>
    <t xml:space="preserve">R1 75A311 </t>
  </si>
  <si>
    <t xml:space="preserve">R2 C771 </t>
  </si>
  <si>
    <t>oprava č.1 ze dne 19.11.2019</t>
  </si>
  <si>
    <t>oprava č.2 ze dne 26.11.2019</t>
  </si>
  <si>
    <t>PS 01-28-01_b</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</si>
</sst>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2" x14ac:knownFonts="1">
    <font>
      <sz val="10"/>
      <name val="Arial"/>
    </font>
    <font>
      <i/>
      <sz val="10"/>
      <name val="Arial"/>
      <family val="2"/>
      <charset val="238"/>
    </font>
    <font>
      <b/>
      <sz val="10"/>
      <name val="Arial"/>
      <family val="2"/>
      <charset val="238"/>
    </font>
    <font>
      <sz val="10"/>
      <color indexed="9"/>
      <name val="Arial"/>
      <family val="2"/>
      <charset val="238"/>
    </font>
    <font>
      <b/>
      <sz val="11"/>
      <name val="Arial"/>
      <family val="2"/>
      <charset val="238"/>
    </font>
    <font>
      <b/>
      <sz val="16"/>
      <color indexed="8"/>
      <name val="Arial"/>
      <family val="2"/>
      <charset val="238"/>
    </font>
    <font>
      <strike/>
      <sz val="10"/>
      <name val="Arial"/>
      <family val="2"/>
      <charset val="238"/>
    </font>
    <font>
      <i/>
      <strike/>
      <sz val="10"/>
      <name val="Arial"/>
      <family val="2"/>
      <charset val="238"/>
    </font>
    <font>
      <sz val="10"/>
      <name val="Arial"/>
      <family val="2"/>
      <charset val="238"/>
    </font>
    <font>
      <i/>
      <sz val="10"/>
      <name val="Arial"/>
      <family val="2"/>
      <charset val="238"/>
    </font>
    <font>
      <sz val="10"/>
      <color rgb="FFFF0000"/>
      <name val="Arial"/>
      <family val="2"/>
      <charset val="238"/>
    </font>
    <font>
      <i/>
      <sz val="10"/>
      <color rgb="FFFF0000"/>
      <name val="Arial"/>
      <family val="2"/>
      <charset val="238"/>
    </font>
  </fonts>
  <fills count="5">
    <fill>
      <patternFill patternType="none"/>
    </fill>
    <fill>
      <patternFill patternType="gray125"/>
    </fill>
    <fill>
      <patternFill patternType="solid">
        <fgColor rgb="FFD9D9D9"/>
        <bgColor indexed="64"/>
      </patternFill>
    </fill>
    <fill>
      <patternFill patternType="solid">
        <fgColor rgb="FFCB441A"/>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bottom/>
      <diagonal/>
    </border>
  </borders>
  <cellStyleXfs count="1">
    <xf numFmtId="0" fontId="0" fillId="0" borderId="0">
      <alignment vertical="center"/>
    </xf>
  </cellStyleXfs>
  <cellXfs count="71">
    <xf numFmtId="0" fontId="0" fillId="0" borderId="0" xfId="0">
      <alignment vertical="center"/>
    </xf>
    <xf numFmtId="0" fontId="0" fillId="0" borderId="1" xfId="0" applyBorder="1" applyAlignment="1">
      <alignment horizontal="left" vertical="center" wrapText="1"/>
    </xf>
    <xf numFmtId="0" fontId="1" fillId="0" borderId="1" xfId="0" applyFont="1" applyBorder="1" applyAlignment="1">
      <alignment horizontal="left" vertical="center" wrapText="1"/>
    </xf>
    <xf numFmtId="0" fontId="0" fillId="0" borderId="0" xfId="0" applyAlignment="1">
      <alignment vertical="top"/>
    </xf>
    <xf numFmtId="0" fontId="0" fillId="0" borderId="2" xfId="0" applyBorder="1" applyAlignment="1">
      <alignment vertical="top"/>
    </xf>
    <xf numFmtId="4" fontId="0" fillId="0" borderId="1" xfId="0" applyNumberFormat="1" applyBorder="1" applyAlignment="1">
      <alignment horizontal="center" vertical="center"/>
    </xf>
    <xf numFmtId="164" fontId="0" fillId="0" borderId="1" xfId="0" applyNumberForma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vertical="center" wrapText="1"/>
    </xf>
    <xf numFmtId="0" fontId="0" fillId="0" borderId="1" xfId="0" applyBorder="1">
      <alignment vertical="center"/>
    </xf>
    <xf numFmtId="0" fontId="0" fillId="0" borderId="1" xfId="0" applyBorder="1" applyAlignment="1">
      <alignment horizontal="right" vertical="center"/>
    </xf>
    <xf numFmtId="4" fontId="2" fillId="2" borderId="3" xfId="0" applyNumberFormat="1" applyFont="1" applyFill="1" applyBorder="1" applyAlignment="1">
      <alignment horizontal="center" vertical="center"/>
    </xf>
    <xf numFmtId="0" fontId="0" fillId="2" borderId="3" xfId="0" applyFill="1" applyBorder="1">
      <alignment vertical="center"/>
    </xf>
    <xf numFmtId="0" fontId="2" fillId="2" borderId="4" xfId="0" applyFont="1" applyFill="1" applyBorder="1" applyAlignment="1">
      <alignment vertical="center" wrapText="1"/>
    </xf>
    <xf numFmtId="0" fontId="2" fillId="2" borderId="3" xfId="0" applyFont="1" applyFill="1" applyBorder="1" applyAlignment="1">
      <alignment horizontal="right" vertical="center"/>
    </xf>
    <xf numFmtId="4" fontId="2" fillId="2" borderId="4" xfId="0" applyNumberFormat="1" applyFont="1" applyFill="1" applyBorder="1" applyAlignment="1">
      <alignment horizontal="center" vertical="center"/>
    </xf>
    <xf numFmtId="0" fontId="0" fillId="2" borderId="4" xfId="0" applyFill="1" applyBorder="1">
      <alignment vertical="center"/>
    </xf>
    <xf numFmtId="0" fontId="2" fillId="2" borderId="4" xfId="0" applyFont="1" applyFill="1" applyBorder="1" applyAlignment="1">
      <alignment horizontal="right" vertical="center"/>
    </xf>
    <xf numFmtId="0" fontId="3" fillId="3" borderId="1" xfId="0" applyFont="1" applyFill="1" applyBorder="1" applyAlignment="1">
      <alignment horizontal="center" vertical="center" wrapText="1"/>
    </xf>
    <xf numFmtId="0" fontId="4" fillId="2" borderId="3" xfId="0" applyFont="1" applyFill="1" applyBorder="1" applyAlignment="1">
      <alignment horizontal="left" vertical="center"/>
    </xf>
    <xf numFmtId="0" fontId="4" fillId="2" borderId="3" xfId="0" applyFont="1" applyFill="1" applyBorder="1">
      <alignment vertical="center"/>
    </xf>
    <xf numFmtId="4" fontId="0" fillId="2" borderId="1" xfId="0" applyNumberFormat="1" applyFill="1" applyBorder="1" applyAlignment="1">
      <alignment horizontal="center" vertical="center"/>
    </xf>
    <xf numFmtId="0" fontId="0" fillId="2" borderId="5" xfId="0" applyFill="1" applyBorder="1">
      <alignment vertical="center"/>
    </xf>
    <xf numFmtId="0" fontId="0" fillId="2" borderId="0" xfId="0" applyFill="1">
      <alignment vertical="center"/>
    </xf>
    <xf numFmtId="0" fontId="4" fillId="2" borderId="0" xfId="0" applyFont="1" applyFill="1" applyAlignment="1">
      <alignment horizontal="left" vertical="center"/>
    </xf>
    <xf numFmtId="0" fontId="4" fillId="2" borderId="0" xfId="0" applyFont="1" applyFill="1">
      <alignment vertical="center"/>
    </xf>
    <xf numFmtId="0" fontId="5" fillId="2" borderId="0" xfId="0" applyFont="1" applyFill="1" applyAlignment="1">
      <alignment horizontal="center" vertical="center"/>
    </xf>
    <xf numFmtId="0" fontId="6" fillId="4" borderId="1" xfId="0" applyFont="1" applyFill="1" applyBorder="1" applyAlignment="1">
      <alignment horizontal="right" vertical="center"/>
    </xf>
    <xf numFmtId="0" fontId="6" fillId="4" borderId="1" xfId="0" applyFont="1" applyFill="1" applyBorder="1">
      <alignment vertical="center"/>
    </xf>
    <xf numFmtId="0" fontId="6" fillId="4" borderId="1" xfId="0" applyFont="1" applyFill="1" applyBorder="1" applyAlignment="1">
      <alignment vertical="center" wrapText="1"/>
    </xf>
    <xf numFmtId="0" fontId="6" fillId="4" borderId="1" xfId="0" applyFont="1" applyFill="1" applyBorder="1" applyAlignment="1">
      <alignment horizontal="center" vertical="center"/>
    </xf>
    <xf numFmtId="164" fontId="6" fillId="4" borderId="1" xfId="0" applyNumberFormat="1" applyFont="1" applyFill="1" applyBorder="1" applyAlignment="1">
      <alignment horizontal="center" vertical="center"/>
    </xf>
    <xf numFmtId="4" fontId="6" fillId="4" borderId="1" xfId="0" applyNumberFormat="1" applyFont="1" applyFill="1" applyBorder="1" applyAlignment="1">
      <alignment horizontal="center" vertical="center"/>
    </xf>
    <xf numFmtId="0" fontId="6" fillId="4" borderId="0" xfId="0" applyFont="1" applyFill="1">
      <alignment vertical="center"/>
    </xf>
    <xf numFmtId="0" fontId="6" fillId="4" borderId="1" xfId="0" applyFont="1" applyFill="1" applyBorder="1" applyAlignment="1">
      <alignment horizontal="left" vertical="center" wrapText="1"/>
    </xf>
    <xf numFmtId="0" fontId="7" fillId="4" borderId="1" xfId="0" applyFont="1" applyFill="1" applyBorder="1" applyAlignment="1">
      <alignment horizontal="left" vertical="center" wrapText="1"/>
    </xf>
    <xf numFmtId="0" fontId="8" fillId="0" borderId="1" xfId="0" applyFont="1" applyFill="1" applyBorder="1" applyAlignment="1">
      <alignment horizontal="right" vertical="center"/>
    </xf>
    <xf numFmtId="0" fontId="8" fillId="0" borderId="1" xfId="0" applyFont="1" applyFill="1" applyBorder="1">
      <alignment vertical="center"/>
    </xf>
    <xf numFmtId="0" fontId="8" fillId="0" borderId="1" xfId="0" applyFont="1" applyFill="1" applyBorder="1" applyAlignment="1">
      <alignment vertical="center" wrapText="1"/>
    </xf>
    <xf numFmtId="0" fontId="8" fillId="0" borderId="1" xfId="0" applyFont="1" applyFill="1" applyBorder="1" applyAlignment="1">
      <alignment horizontal="center" vertical="center"/>
    </xf>
    <xf numFmtId="4" fontId="8" fillId="0" borderId="1" xfId="0" applyNumberFormat="1" applyFont="1" applyFill="1" applyBorder="1" applyAlignment="1">
      <alignment horizontal="center" vertical="center"/>
    </xf>
    <xf numFmtId="0" fontId="8" fillId="0" borderId="0" xfId="0" applyFont="1" applyFill="1">
      <alignment vertical="center"/>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right" vertical="center"/>
    </xf>
    <xf numFmtId="0" fontId="10" fillId="0" borderId="1" xfId="0" applyFont="1" applyFill="1" applyBorder="1">
      <alignment vertical="center"/>
    </xf>
    <xf numFmtId="0" fontId="10" fillId="0" borderId="1" xfId="0" applyFont="1" applyFill="1" applyBorder="1" applyAlignment="1">
      <alignment vertical="center" wrapText="1"/>
    </xf>
    <xf numFmtId="0" fontId="10" fillId="0" borderId="1" xfId="0" applyFont="1" applyFill="1" applyBorder="1" applyAlignment="1">
      <alignment horizontal="center" vertical="center"/>
    </xf>
    <xf numFmtId="164" fontId="10" fillId="0" borderId="1" xfId="0" applyNumberFormat="1" applyFont="1" applyFill="1" applyBorder="1" applyAlignment="1">
      <alignment horizontal="center" vertical="center"/>
    </xf>
    <xf numFmtId="4" fontId="10" fillId="0" borderId="1" xfId="0" applyNumberFormat="1" applyFont="1" applyFill="1" applyBorder="1" applyAlignment="1">
      <alignment horizontal="center" vertical="center"/>
    </xf>
    <xf numFmtId="0" fontId="10" fillId="0" borderId="0" xfId="0" applyFont="1" applyFill="1">
      <alignment vertical="center"/>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164" fontId="10" fillId="0" borderId="1" xfId="0" applyNumberFormat="1" applyFont="1" applyBorder="1" applyAlignment="1">
      <alignment horizontal="center" vertical="center"/>
    </xf>
    <xf numFmtId="0" fontId="10" fillId="0" borderId="1" xfId="0" applyFont="1" applyBorder="1" applyAlignment="1">
      <alignment horizontal="right" vertical="center"/>
    </xf>
    <xf numFmtId="0" fontId="10" fillId="0" borderId="1" xfId="0" applyFont="1" applyBorder="1">
      <alignment vertical="center"/>
    </xf>
    <xf numFmtId="0" fontId="10" fillId="0" borderId="1" xfId="0" applyFont="1" applyBorder="1" applyAlignment="1">
      <alignment vertical="center" wrapText="1"/>
    </xf>
    <xf numFmtId="0" fontId="10" fillId="0" borderId="1" xfId="0" applyFont="1" applyBorder="1" applyAlignment="1">
      <alignment horizontal="center" vertical="center"/>
    </xf>
    <xf numFmtId="4" fontId="10" fillId="0" borderId="1" xfId="0" applyNumberFormat="1" applyFont="1" applyBorder="1" applyAlignment="1">
      <alignment horizontal="center" vertical="center"/>
    </xf>
    <xf numFmtId="0" fontId="11" fillId="0" borderId="1" xfId="0" applyFont="1" applyBorder="1" applyAlignment="1">
      <alignment horizontal="left" vertical="center" wrapText="1"/>
    </xf>
    <xf numFmtId="0" fontId="10" fillId="0" borderId="1" xfId="0" applyFont="1" applyBorder="1" applyAlignment="1">
      <alignment horizontal="left" vertical="center" wrapText="1"/>
    </xf>
    <xf numFmtId="0" fontId="10" fillId="0" borderId="0" xfId="0" applyFont="1">
      <alignment vertical="center"/>
    </xf>
    <xf numFmtId="0" fontId="0" fillId="0" borderId="0" xfId="0">
      <alignment vertical="center"/>
    </xf>
    <xf numFmtId="164" fontId="10" fillId="0" borderId="1" xfId="0" applyNumberFormat="1" applyFont="1" applyBorder="1" applyAlignment="1">
      <alignment horizontal="center" vertical="center"/>
    </xf>
    <xf numFmtId="0" fontId="10" fillId="2" borderId="1" xfId="0" applyFont="1" applyFill="1" applyBorder="1" applyAlignment="1">
      <alignment horizontal="center" vertical="center"/>
    </xf>
    <xf numFmtId="0" fontId="10" fillId="2" borderId="3" xfId="0" applyFont="1" applyFill="1" applyBorder="1">
      <alignment vertical="center"/>
    </xf>
    <xf numFmtId="0" fontId="3" fillId="3" borderId="1" xfId="0" applyFont="1" applyFill="1" applyBorder="1" applyAlignment="1">
      <alignment horizontal="center" vertical="center" wrapText="1"/>
    </xf>
    <xf numFmtId="0" fontId="4" fillId="2" borderId="0" xfId="0" applyFont="1" applyFill="1" applyAlignment="1">
      <alignment horizontal="right" vertical="center"/>
    </xf>
    <xf numFmtId="0" fontId="0" fillId="2" borderId="0" xfId="0" applyFill="1">
      <alignment vertical="center"/>
    </xf>
    <xf numFmtId="0" fontId="4" fillId="2" borderId="3" xfId="0" applyFont="1" applyFill="1" applyBorder="1" applyAlignment="1">
      <alignment horizontal="right" vertical="center"/>
    </xf>
    <xf numFmtId="0" fontId="0" fillId="2" borderId="3" xfId="0" applyFill="1" applyBorder="1">
      <alignment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0" y="9525"/>
          <a:ext cx="11430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08"/>
  <sheetViews>
    <sheetView tabSelected="1" topLeftCell="B1" zoomScaleNormal="100" workbookViewId="0">
      <pane ySplit="7" topLeftCell="A32" activePane="bottomLeft" state="frozen"/>
      <selection pane="bottomLeft" activeCell="H3" sqref="H3"/>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413</v>
      </c>
      <c r="B1" s="23"/>
      <c r="C1" s="23"/>
      <c r="D1" s="23"/>
      <c r="E1" s="23" t="s">
        <v>412</v>
      </c>
      <c r="F1" s="23"/>
      <c r="G1" s="23"/>
      <c r="H1" s="65" t="s">
        <v>434</v>
      </c>
      <c r="I1" s="23"/>
      <c r="P1" t="s">
        <v>382</v>
      </c>
    </row>
    <row r="2" spans="1:18" ht="24.95" customHeight="1" x14ac:dyDescent="0.2">
      <c r="B2" s="23"/>
      <c r="C2" s="23"/>
      <c r="D2" s="23"/>
      <c r="E2" s="26" t="s">
        <v>411</v>
      </c>
      <c r="F2" s="23"/>
      <c r="G2" s="23"/>
      <c r="H2" s="65" t="s">
        <v>435</v>
      </c>
      <c r="I2" s="12"/>
      <c r="O2">
        <f>0+O8+O53+O82+O107+O400</f>
        <v>0</v>
      </c>
      <c r="P2" t="s">
        <v>382</v>
      </c>
    </row>
    <row r="3" spans="1:18" ht="15" customHeight="1" x14ac:dyDescent="0.2">
      <c r="A3" t="s">
        <v>410</v>
      </c>
      <c r="B3" s="25" t="s">
        <v>409</v>
      </c>
      <c r="C3" s="67" t="s">
        <v>408</v>
      </c>
      <c r="D3" s="68"/>
      <c r="E3" s="24" t="s">
        <v>407</v>
      </c>
      <c r="F3" s="23"/>
      <c r="G3" s="22"/>
      <c r="H3" s="64" t="s">
        <v>436</v>
      </c>
      <c r="I3" s="21">
        <f>0+I8+I53+I82+I107+I400</f>
        <v>0</v>
      </c>
      <c r="O3" t="s">
        <v>406</v>
      </c>
      <c r="P3" t="s">
        <v>6</v>
      </c>
    </row>
    <row r="4" spans="1:18" ht="15" customHeight="1" x14ac:dyDescent="0.2">
      <c r="A4" t="s">
        <v>405</v>
      </c>
      <c r="B4" s="20" t="s">
        <v>404</v>
      </c>
      <c r="C4" s="69" t="s">
        <v>403</v>
      </c>
      <c r="D4" s="70"/>
      <c r="E4" s="19" t="s">
        <v>402</v>
      </c>
      <c r="F4" s="12"/>
      <c r="G4" s="12"/>
      <c r="H4" s="16"/>
      <c r="I4" s="16"/>
      <c r="O4" t="s">
        <v>401</v>
      </c>
      <c r="P4" t="s">
        <v>6</v>
      </c>
    </row>
    <row r="5" spans="1:18" ht="12.75" customHeight="1" x14ac:dyDescent="0.2">
      <c r="A5" s="66" t="s">
        <v>400</v>
      </c>
      <c r="B5" s="66" t="s">
        <v>399</v>
      </c>
      <c r="C5" s="66" t="s">
        <v>398</v>
      </c>
      <c r="D5" s="66" t="s">
        <v>397</v>
      </c>
      <c r="E5" s="66" t="s">
        <v>396</v>
      </c>
      <c r="F5" s="66" t="s">
        <v>395</v>
      </c>
      <c r="G5" s="66" t="s">
        <v>394</v>
      </c>
      <c r="H5" s="66" t="s">
        <v>393</v>
      </c>
      <c r="I5" s="66"/>
      <c r="O5" t="s">
        <v>392</v>
      </c>
      <c r="P5" t="s">
        <v>6</v>
      </c>
    </row>
    <row r="6" spans="1:18" ht="12.75" customHeight="1" x14ac:dyDescent="0.2">
      <c r="A6" s="66"/>
      <c r="B6" s="66"/>
      <c r="C6" s="66"/>
      <c r="D6" s="66"/>
      <c r="E6" s="66"/>
      <c r="F6" s="66"/>
      <c r="G6" s="66"/>
      <c r="H6" s="18" t="s">
        <v>391</v>
      </c>
      <c r="I6" s="18" t="s">
        <v>390</v>
      </c>
    </row>
    <row r="7" spans="1:18" ht="12.75" customHeight="1" x14ac:dyDescent="0.2">
      <c r="A7" s="18" t="s">
        <v>389</v>
      </c>
      <c r="B7" s="18" t="s">
        <v>386</v>
      </c>
      <c r="C7" s="18" t="s">
        <v>6</v>
      </c>
      <c r="D7" s="18" t="s">
        <v>382</v>
      </c>
      <c r="E7" s="18" t="s">
        <v>378</v>
      </c>
      <c r="F7" s="18" t="s">
        <v>374</v>
      </c>
      <c r="G7" s="18" t="s">
        <v>370</v>
      </c>
      <c r="H7" s="18" t="s">
        <v>354</v>
      </c>
      <c r="I7" s="18" t="s">
        <v>350</v>
      </c>
    </row>
    <row r="8" spans="1:18" ht="12.75" customHeight="1" x14ac:dyDescent="0.2">
      <c r="A8" s="16" t="s">
        <v>17</v>
      </c>
      <c r="B8" s="16"/>
      <c r="C8" s="17" t="s">
        <v>388</v>
      </c>
      <c r="D8" s="16"/>
      <c r="E8" s="13" t="s">
        <v>387</v>
      </c>
      <c r="F8" s="16"/>
      <c r="G8" s="16"/>
      <c r="H8" s="16"/>
      <c r="I8" s="15">
        <f>0+Q8</f>
        <v>0</v>
      </c>
      <c r="O8">
        <f>0+R8</f>
        <v>0</v>
      </c>
      <c r="Q8">
        <f>0+I9+I17+I21+I29+I33+I41+I45+I49</f>
        <v>0</v>
      </c>
      <c r="R8">
        <f>0+O9+O17+O21+O29+O33+O41+O45+O49</f>
        <v>0</v>
      </c>
    </row>
    <row r="9" spans="1:18" x14ac:dyDescent="0.2">
      <c r="A9" s="9" t="s">
        <v>11</v>
      </c>
      <c r="B9" s="27" t="s">
        <v>386</v>
      </c>
      <c r="C9" s="27" t="s">
        <v>385</v>
      </c>
      <c r="D9" s="28" t="s">
        <v>4</v>
      </c>
      <c r="E9" s="29" t="s">
        <v>384</v>
      </c>
      <c r="F9" s="30" t="s">
        <v>367</v>
      </c>
      <c r="G9" s="31">
        <v>56.4</v>
      </c>
      <c r="H9" s="32">
        <v>0</v>
      </c>
      <c r="I9" s="32">
        <f>ROUND(ROUND(H9,2)*ROUND(G9,3),2)</f>
        <v>0</v>
      </c>
      <c r="O9">
        <f>(I9*21)/100</f>
        <v>0</v>
      </c>
      <c r="P9" t="s">
        <v>6</v>
      </c>
    </row>
    <row r="10" spans="1:18" x14ac:dyDescent="0.2">
      <c r="A10" s="4" t="s">
        <v>5</v>
      </c>
      <c r="B10" s="33"/>
      <c r="C10" s="33"/>
      <c r="D10" s="33"/>
      <c r="E10" s="34" t="s">
        <v>4</v>
      </c>
      <c r="F10" s="33"/>
      <c r="G10" s="33"/>
      <c r="H10" s="33"/>
      <c r="I10" s="33"/>
    </row>
    <row r="11" spans="1:18" x14ac:dyDescent="0.2">
      <c r="A11" s="3" t="s">
        <v>3</v>
      </c>
      <c r="B11" s="33"/>
      <c r="C11" s="33"/>
      <c r="D11" s="33"/>
      <c r="E11" s="35" t="s">
        <v>54</v>
      </c>
      <c r="F11" s="33"/>
      <c r="G11" s="33"/>
      <c r="H11" s="33"/>
      <c r="I11" s="33"/>
    </row>
    <row r="12" spans="1:18" ht="63.75" x14ac:dyDescent="0.2">
      <c r="A12" t="s">
        <v>1</v>
      </c>
      <c r="B12" s="33"/>
      <c r="C12" s="33"/>
      <c r="D12" s="33"/>
      <c r="E12" s="34" t="s">
        <v>379</v>
      </c>
      <c r="F12" s="33"/>
      <c r="G12" s="33"/>
      <c r="H12" s="33"/>
      <c r="I12" s="33"/>
    </row>
    <row r="13" spans="1:18" x14ac:dyDescent="0.2">
      <c r="B13" s="44">
        <v>101</v>
      </c>
      <c r="C13" s="44">
        <v>132738</v>
      </c>
      <c r="D13" s="45" t="s">
        <v>4</v>
      </c>
      <c r="E13" s="46" t="s">
        <v>414</v>
      </c>
      <c r="F13" s="47" t="s">
        <v>367</v>
      </c>
      <c r="G13" s="48">
        <v>296.10000000000002</v>
      </c>
      <c r="H13" s="49">
        <v>0</v>
      </c>
      <c r="I13" s="49">
        <f>ROUND(ROUND(H13,2)*ROUND(G13,3),2)</f>
        <v>0</v>
      </c>
    </row>
    <row r="14" spans="1:18" x14ac:dyDescent="0.2">
      <c r="B14" s="50"/>
      <c r="C14" s="50"/>
      <c r="D14" s="50"/>
      <c r="E14" s="51"/>
      <c r="F14" s="50"/>
      <c r="G14" s="50"/>
      <c r="H14" s="50"/>
      <c r="I14" s="50"/>
    </row>
    <row r="15" spans="1:18" x14ac:dyDescent="0.2">
      <c r="B15" s="50"/>
      <c r="C15" s="50"/>
      <c r="D15" s="50"/>
      <c r="E15" s="52" t="s">
        <v>54</v>
      </c>
      <c r="F15" s="50"/>
      <c r="G15" s="50"/>
      <c r="H15" s="50"/>
      <c r="I15" s="50"/>
    </row>
    <row r="16" spans="1:18" ht="63.75" x14ac:dyDescent="0.2">
      <c r="B16" s="50"/>
      <c r="C16" s="50"/>
      <c r="D16" s="50"/>
      <c r="E16" s="51" t="s">
        <v>379</v>
      </c>
      <c r="F16" s="50"/>
      <c r="G16" s="50"/>
      <c r="H16" s="50"/>
      <c r="I16" s="50"/>
    </row>
    <row r="17" spans="1:16" x14ac:dyDescent="0.2">
      <c r="A17" s="9" t="s">
        <v>11</v>
      </c>
      <c r="B17" s="36" t="s">
        <v>6</v>
      </c>
      <c r="C17" s="36" t="s">
        <v>383</v>
      </c>
      <c r="D17" s="37" t="s">
        <v>4</v>
      </c>
      <c r="E17" s="38" t="s">
        <v>376</v>
      </c>
      <c r="F17" s="39" t="s">
        <v>367</v>
      </c>
      <c r="G17" s="48">
        <v>2961</v>
      </c>
      <c r="H17" s="40">
        <v>0</v>
      </c>
      <c r="I17" s="40">
        <f>ROUND(ROUND(H17,2)*ROUND(G17,3),2)</f>
        <v>0</v>
      </c>
      <c r="O17">
        <f>(I17*21)/100</f>
        <v>0</v>
      </c>
      <c r="P17" t="s">
        <v>6</v>
      </c>
    </row>
    <row r="18" spans="1:16" x14ac:dyDescent="0.2">
      <c r="A18" s="4" t="s">
        <v>5</v>
      </c>
      <c r="B18" s="41"/>
      <c r="C18" s="41"/>
      <c r="D18" s="41"/>
      <c r="E18" s="42" t="s">
        <v>4</v>
      </c>
      <c r="F18" s="41"/>
      <c r="G18" s="41"/>
      <c r="H18" s="41"/>
      <c r="I18" s="41"/>
    </row>
    <row r="19" spans="1:16" x14ac:dyDescent="0.2">
      <c r="A19" s="3" t="s">
        <v>3</v>
      </c>
      <c r="B19" s="41"/>
      <c r="C19" s="41"/>
      <c r="D19" s="41"/>
      <c r="E19" s="43" t="s">
        <v>54</v>
      </c>
      <c r="F19" s="41"/>
      <c r="G19" s="41"/>
      <c r="H19" s="41"/>
      <c r="I19" s="41"/>
    </row>
    <row r="20" spans="1:16" ht="25.5" x14ac:dyDescent="0.2">
      <c r="A20" t="s">
        <v>1</v>
      </c>
      <c r="B20" s="41"/>
      <c r="C20" s="41"/>
      <c r="D20" s="41"/>
      <c r="E20" s="42" t="s">
        <v>375</v>
      </c>
      <c r="F20" s="41"/>
      <c r="G20" s="41"/>
      <c r="H20" s="41"/>
      <c r="I20" s="41"/>
    </row>
    <row r="21" spans="1:16" x14ac:dyDescent="0.2">
      <c r="A21" s="9" t="s">
        <v>11</v>
      </c>
      <c r="B21" s="27" t="s">
        <v>382</v>
      </c>
      <c r="C21" s="27" t="s">
        <v>381</v>
      </c>
      <c r="D21" s="28" t="s">
        <v>4</v>
      </c>
      <c r="E21" s="29" t="s">
        <v>380</v>
      </c>
      <c r="F21" s="30" t="s">
        <v>367</v>
      </c>
      <c r="G21" s="31">
        <v>18</v>
      </c>
      <c r="H21" s="32">
        <v>0</v>
      </c>
      <c r="I21" s="32">
        <f>ROUND(ROUND(H21,2)*ROUND(G21,3),2)</f>
        <v>0</v>
      </c>
      <c r="O21">
        <f>(I21*21)/100</f>
        <v>0</v>
      </c>
      <c r="P21" t="s">
        <v>6</v>
      </c>
    </row>
    <row r="22" spans="1:16" x14ac:dyDescent="0.2">
      <c r="A22" s="4" t="s">
        <v>5</v>
      </c>
      <c r="B22" s="33"/>
      <c r="C22" s="33"/>
      <c r="D22" s="33"/>
      <c r="E22" s="34" t="s">
        <v>4</v>
      </c>
      <c r="F22" s="33"/>
      <c r="G22" s="33"/>
      <c r="H22" s="33"/>
      <c r="I22" s="33"/>
    </row>
    <row r="23" spans="1:16" x14ac:dyDescent="0.2">
      <c r="A23" s="3" t="s">
        <v>3</v>
      </c>
      <c r="B23" s="33"/>
      <c r="C23" s="33"/>
      <c r="D23" s="33"/>
      <c r="E23" s="35" t="s">
        <v>54</v>
      </c>
      <c r="F23" s="33"/>
      <c r="G23" s="33"/>
      <c r="H23" s="33"/>
      <c r="I23" s="33"/>
    </row>
    <row r="24" spans="1:16" ht="63.75" x14ac:dyDescent="0.2">
      <c r="A24" t="s">
        <v>1</v>
      </c>
      <c r="B24" s="33"/>
      <c r="C24" s="33"/>
      <c r="D24" s="33"/>
      <c r="E24" s="34" t="s">
        <v>379</v>
      </c>
      <c r="F24" s="33"/>
      <c r="G24" s="33"/>
      <c r="H24" s="33"/>
      <c r="I24" s="33"/>
    </row>
    <row r="25" spans="1:16" s="41" customFormat="1" x14ac:dyDescent="0.2">
      <c r="B25" s="44">
        <v>103</v>
      </c>
      <c r="C25" s="44">
        <v>133738</v>
      </c>
      <c r="D25" s="45" t="s">
        <v>4</v>
      </c>
      <c r="E25" s="46" t="s">
        <v>415</v>
      </c>
      <c r="F25" s="47" t="s">
        <v>367</v>
      </c>
      <c r="G25" s="48">
        <v>18</v>
      </c>
      <c r="H25" s="49">
        <v>0</v>
      </c>
      <c r="I25" s="49">
        <f>ROUND(ROUND(H25,2)*ROUND(G25,3),2)</f>
        <v>0</v>
      </c>
    </row>
    <row r="26" spans="1:16" s="41" customFormat="1" x14ac:dyDescent="0.2">
      <c r="B26" s="50"/>
      <c r="C26" s="50"/>
      <c r="D26" s="50"/>
      <c r="E26" s="51" t="s">
        <v>4</v>
      </c>
      <c r="F26" s="50"/>
      <c r="G26" s="50"/>
      <c r="H26" s="50"/>
      <c r="I26" s="50"/>
    </row>
    <row r="27" spans="1:16" s="41" customFormat="1" x14ac:dyDescent="0.2">
      <c r="B27" s="50"/>
      <c r="C27" s="50"/>
      <c r="D27" s="50"/>
      <c r="E27" s="52" t="s">
        <v>54</v>
      </c>
      <c r="F27" s="50"/>
      <c r="G27" s="50"/>
      <c r="H27" s="50"/>
      <c r="I27" s="50"/>
    </row>
    <row r="28" spans="1:16" s="41" customFormat="1" ht="63.75" x14ac:dyDescent="0.2">
      <c r="B28" s="50"/>
      <c r="C28" s="50"/>
      <c r="D28" s="50"/>
      <c r="E28" s="51" t="s">
        <v>379</v>
      </c>
      <c r="F28" s="50"/>
      <c r="G28" s="50"/>
      <c r="H28" s="50"/>
      <c r="I28" s="50"/>
    </row>
    <row r="29" spans="1:16" x14ac:dyDescent="0.2">
      <c r="A29" s="9" t="s">
        <v>11</v>
      </c>
      <c r="B29" s="10" t="s">
        <v>378</v>
      </c>
      <c r="C29" s="10" t="s">
        <v>377</v>
      </c>
      <c r="D29" s="9" t="s">
        <v>4</v>
      </c>
      <c r="E29" s="8" t="s">
        <v>376</v>
      </c>
      <c r="F29" s="7" t="s">
        <v>367</v>
      </c>
      <c r="G29" s="6">
        <v>180</v>
      </c>
      <c r="H29" s="5">
        <v>0</v>
      </c>
      <c r="I29" s="5">
        <f>ROUND(ROUND(H29,2)*ROUND(G29,3),2)</f>
        <v>0</v>
      </c>
      <c r="O29">
        <f>(I29*21)/100</f>
        <v>0</v>
      </c>
      <c r="P29" t="s">
        <v>6</v>
      </c>
    </row>
    <row r="30" spans="1:16" x14ac:dyDescent="0.2">
      <c r="A30" s="4" t="s">
        <v>5</v>
      </c>
      <c r="E30" s="1" t="s">
        <v>4</v>
      </c>
    </row>
    <row r="31" spans="1:16" x14ac:dyDescent="0.2">
      <c r="A31" s="3" t="s">
        <v>3</v>
      </c>
      <c r="E31" s="2" t="s">
        <v>54</v>
      </c>
    </row>
    <row r="32" spans="1:16" ht="25.5" x14ac:dyDescent="0.2">
      <c r="A32" t="s">
        <v>1</v>
      </c>
      <c r="E32" s="1" t="s">
        <v>375</v>
      </c>
    </row>
    <row r="33" spans="1:16" x14ac:dyDescent="0.2">
      <c r="A33" s="9" t="s">
        <v>11</v>
      </c>
      <c r="B33" s="27" t="s">
        <v>374</v>
      </c>
      <c r="C33" s="27" t="s">
        <v>373</v>
      </c>
      <c r="D33" s="28" t="s">
        <v>4</v>
      </c>
      <c r="E33" s="29" t="s">
        <v>372</v>
      </c>
      <c r="F33" s="30" t="s">
        <v>249</v>
      </c>
      <c r="G33" s="31">
        <v>15</v>
      </c>
      <c r="H33" s="32">
        <v>0</v>
      </c>
      <c r="I33" s="32">
        <f>ROUND(ROUND(H33,2)*ROUND(G33,3),2)</f>
        <v>0</v>
      </c>
      <c r="O33">
        <f>(I33*21)/100</f>
        <v>0</v>
      </c>
      <c r="P33" t="s">
        <v>6</v>
      </c>
    </row>
    <row r="34" spans="1:16" x14ac:dyDescent="0.2">
      <c r="A34" s="4" t="s">
        <v>5</v>
      </c>
      <c r="B34" s="33"/>
      <c r="C34" s="33"/>
      <c r="D34" s="33"/>
      <c r="E34" s="34" t="s">
        <v>4</v>
      </c>
      <c r="F34" s="33"/>
      <c r="G34" s="33"/>
      <c r="H34" s="33"/>
      <c r="I34" s="33"/>
    </row>
    <row r="35" spans="1:16" x14ac:dyDescent="0.2">
      <c r="A35" s="3" t="s">
        <v>3</v>
      </c>
      <c r="B35" s="33"/>
      <c r="C35" s="33"/>
      <c r="D35" s="33"/>
      <c r="E35" s="35" t="s">
        <v>54</v>
      </c>
      <c r="F35" s="33"/>
      <c r="G35" s="33"/>
      <c r="H35" s="33"/>
      <c r="I35" s="33"/>
    </row>
    <row r="36" spans="1:16" ht="51" x14ac:dyDescent="0.2">
      <c r="A36" t="s">
        <v>1</v>
      </c>
      <c r="B36" s="33"/>
      <c r="C36" s="33"/>
      <c r="D36" s="33"/>
      <c r="E36" s="34" t="s">
        <v>371</v>
      </c>
      <c r="F36" s="33"/>
      <c r="G36" s="33"/>
      <c r="H36" s="33"/>
      <c r="I36" s="33"/>
    </row>
    <row r="37" spans="1:16" x14ac:dyDescent="0.2">
      <c r="B37" s="44">
        <v>105</v>
      </c>
      <c r="C37" s="44">
        <v>14173</v>
      </c>
      <c r="D37" s="45" t="s">
        <v>4</v>
      </c>
      <c r="E37" s="46" t="s">
        <v>416</v>
      </c>
      <c r="F37" s="47" t="s">
        <v>249</v>
      </c>
      <c r="G37" s="48">
        <v>15</v>
      </c>
      <c r="H37" s="49">
        <v>0</v>
      </c>
      <c r="I37" s="49">
        <f>ROUND(ROUND(H37,2)*ROUND(G37,3),2)</f>
        <v>0</v>
      </c>
    </row>
    <row r="38" spans="1:16" x14ac:dyDescent="0.2">
      <c r="B38" s="50"/>
      <c r="C38" s="50"/>
      <c r="D38" s="50"/>
      <c r="E38" s="51" t="s">
        <v>4</v>
      </c>
      <c r="F38" s="50"/>
      <c r="G38" s="50"/>
      <c r="H38" s="50"/>
      <c r="I38" s="50"/>
    </row>
    <row r="39" spans="1:16" x14ac:dyDescent="0.2">
      <c r="B39" s="50"/>
      <c r="C39" s="50"/>
      <c r="D39" s="50"/>
      <c r="E39" s="52" t="s">
        <v>54</v>
      </c>
      <c r="F39" s="50"/>
      <c r="G39" s="50"/>
      <c r="H39" s="50"/>
      <c r="I39" s="50"/>
    </row>
    <row r="40" spans="1:16" ht="51" x14ac:dyDescent="0.2">
      <c r="B40" s="50"/>
      <c r="C40" s="50"/>
      <c r="D40" s="50"/>
      <c r="E40" s="51" t="s">
        <v>371</v>
      </c>
      <c r="F40" s="50"/>
      <c r="G40" s="50"/>
      <c r="H40" s="50"/>
      <c r="I40" s="50"/>
    </row>
    <row r="41" spans="1:16" x14ac:dyDescent="0.2">
      <c r="A41" s="9" t="s">
        <v>11</v>
      </c>
      <c r="B41" s="10" t="s">
        <v>370</v>
      </c>
      <c r="C41" s="10" t="s">
        <v>369</v>
      </c>
      <c r="D41" s="9" t="s">
        <v>4</v>
      </c>
      <c r="E41" s="8" t="s">
        <v>368</v>
      </c>
      <c r="F41" s="7" t="s">
        <v>367</v>
      </c>
      <c r="G41" s="63">
        <v>314.10000000000002</v>
      </c>
      <c r="H41" s="5">
        <v>0</v>
      </c>
      <c r="I41" s="5">
        <f>ROUND(ROUND(H41,2)*ROUND(G41,3),2)</f>
        <v>0</v>
      </c>
      <c r="O41">
        <f>(I41*21)/100</f>
        <v>0</v>
      </c>
      <c r="P41" t="s">
        <v>6</v>
      </c>
    </row>
    <row r="42" spans="1:16" x14ac:dyDescent="0.2">
      <c r="A42" s="4" t="s">
        <v>5</v>
      </c>
      <c r="E42" s="1" t="s">
        <v>4</v>
      </c>
    </row>
    <row r="43" spans="1:16" x14ac:dyDescent="0.2">
      <c r="A43" s="3" t="s">
        <v>3</v>
      </c>
      <c r="E43" s="2" t="s">
        <v>54</v>
      </c>
    </row>
    <row r="44" spans="1:16" ht="51" x14ac:dyDescent="0.2">
      <c r="A44" t="s">
        <v>1</v>
      </c>
      <c r="E44" s="1" t="s">
        <v>366</v>
      </c>
    </row>
    <row r="45" spans="1:16" x14ac:dyDescent="0.2">
      <c r="A45" s="9" t="s">
        <v>11</v>
      </c>
      <c r="B45" s="10" t="s">
        <v>365</v>
      </c>
      <c r="C45" s="10" t="s">
        <v>364</v>
      </c>
      <c r="D45" s="9" t="s">
        <v>4</v>
      </c>
      <c r="E45" s="8" t="s">
        <v>363</v>
      </c>
      <c r="F45" s="7" t="s">
        <v>362</v>
      </c>
      <c r="G45" s="6">
        <v>640</v>
      </c>
      <c r="H45" s="5">
        <v>0</v>
      </c>
      <c r="I45" s="5">
        <f>ROUND(ROUND(H45,2)*ROUND(G45,3),2)</f>
        <v>0</v>
      </c>
      <c r="O45">
        <f>(I45*21)/100</f>
        <v>0</v>
      </c>
      <c r="P45" t="s">
        <v>6</v>
      </c>
    </row>
    <row r="46" spans="1:16" x14ac:dyDescent="0.2">
      <c r="A46" s="4" t="s">
        <v>5</v>
      </c>
      <c r="E46" s="1" t="s">
        <v>4</v>
      </c>
    </row>
    <row r="47" spans="1:16" x14ac:dyDescent="0.2">
      <c r="A47" s="3" t="s">
        <v>3</v>
      </c>
      <c r="E47" s="2" t="s">
        <v>54</v>
      </c>
    </row>
    <row r="48" spans="1:16" ht="63.75" x14ac:dyDescent="0.2">
      <c r="A48" t="s">
        <v>1</v>
      </c>
      <c r="E48" s="1" t="s">
        <v>361</v>
      </c>
    </row>
    <row r="49" spans="1:18" x14ac:dyDescent="0.2">
      <c r="A49" s="9" t="s">
        <v>11</v>
      </c>
      <c r="B49" s="10" t="s">
        <v>360</v>
      </c>
      <c r="C49" s="10" t="s">
        <v>359</v>
      </c>
      <c r="D49" s="9" t="s">
        <v>4</v>
      </c>
      <c r="E49" s="8" t="s">
        <v>358</v>
      </c>
      <c r="F49" s="7" t="s">
        <v>20</v>
      </c>
      <c r="G49" s="6">
        <v>4</v>
      </c>
      <c r="H49" s="5">
        <v>0</v>
      </c>
      <c r="I49" s="5">
        <f>ROUND(ROUND(H49,2)*ROUND(G49,3),2)</f>
        <v>0</v>
      </c>
      <c r="O49">
        <f>(I49*21)/100</f>
        <v>0</v>
      </c>
      <c r="P49" t="s">
        <v>6</v>
      </c>
    </row>
    <row r="50" spans="1:18" x14ac:dyDescent="0.2">
      <c r="A50" s="4" t="s">
        <v>5</v>
      </c>
      <c r="E50" s="1" t="s">
        <v>4</v>
      </c>
    </row>
    <row r="51" spans="1:18" x14ac:dyDescent="0.2">
      <c r="A51" s="3" t="s">
        <v>3</v>
      </c>
      <c r="E51" s="2" t="s">
        <v>357</v>
      </c>
    </row>
    <row r="52" spans="1:18" ht="25.5" x14ac:dyDescent="0.2">
      <c r="A52" t="s">
        <v>1</v>
      </c>
      <c r="E52" s="1" t="s">
        <v>356</v>
      </c>
    </row>
    <row r="53" spans="1:18" ht="12.75" customHeight="1" x14ac:dyDescent="0.2">
      <c r="A53" s="12" t="s">
        <v>17</v>
      </c>
      <c r="B53" s="12"/>
      <c r="C53" s="14" t="s">
        <v>105</v>
      </c>
      <c r="D53" s="12"/>
      <c r="E53" s="13" t="s">
        <v>355</v>
      </c>
      <c r="F53" s="12"/>
      <c r="G53" s="12"/>
      <c r="H53" s="12"/>
      <c r="I53" s="11">
        <f>0+Q53</f>
        <v>0</v>
      </c>
      <c r="O53">
        <f>0+R53</f>
        <v>0</v>
      </c>
      <c r="Q53">
        <f>0+I54+I58+I62+I66+I70+I74+I78</f>
        <v>0</v>
      </c>
      <c r="R53">
        <f>0+O54+O58+O62+O66+O70+O74+O78</f>
        <v>0</v>
      </c>
    </row>
    <row r="54" spans="1:18" ht="25.5" x14ac:dyDescent="0.2">
      <c r="A54" s="9" t="s">
        <v>11</v>
      </c>
      <c r="B54" s="10" t="s">
        <v>354</v>
      </c>
      <c r="C54" s="10" t="s">
        <v>353</v>
      </c>
      <c r="D54" s="9" t="s">
        <v>4</v>
      </c>
      <c r="E54" s="8" t="s">
        <v>352</v>
      </c>
      <c r="F54" s="7" t="s">
        <v>20</v>
      </c>
      <c r="G54" s="6">
        <v>140</v>
      </c>
      <c r="H54" s="5">
        <v>0</v>
      </c>
      <c r="I54" s="5">
        <f>ROUND(ROUND(H54,2)*ROUND(G54,3),2)</f>
        <v>0</v>
      </c>
      <c r="O54">
        <f>(I54*21)/100</f>
        <v>0</v>
      </c>
      <c r="P54" t="s">
        <v>6</v>
      </c>
    </row>
    <row r="55" spans="1:18" x14ac:dyDescent="0.2">
      <c r="A55" s="4" t="s">
        <v>5</v>
      </c>
      <c r="E55" s="1" t="s">
        <v>4</v>
      </c>
    </row>
    <row r="56" spans="1:18" x14ac:dyDescent="0.2">
      <c r="A56" s="3" t="s">
        <v>3</v>
      </c>
      <c r="E56" s="2" t="s">
        <v>258</v>
      </c>
    </row>
    <row r="57" spans="1:18" ht="63.75" x14ac:dyDescent="0.2">
      <c r="A57" t="s">
        <v>1</v>
      </c>
      <c r="E57" s="1" t="s">
        <v>351</v>
      </c>
    </row>
    <row r="58" spans="1:18" x14ac:dyDescent="0.2">
      <c r="A58" s="9" t="s">
        <v>11</v>
      </c>
      <c r="B58" s="10" t="s">
        <v>350</v>
      </c>
      <c r="C58" s="10" t="s">
        <v>349</v>
      </c>
      <c r="D58" s="9" t="s">
        <v>4</v>
      </c>
      <c r="E58" s="8" t="s">
        <v>348</v>
      </c>
      <c r="F58" s="7" t="s">
        <v>20</v>
      </c>
      <c r="G58" s="6">
        <v>4</v>
      </c>
      <c r="H58" s="5">
        <v>0</v>
      </c>
      <c r="I58" s="5">
        <f>ROUND(ROUND(H58,2)*ROUND(G58,3),2)</f>
        <v>0</v>
      </c>
      <c r="O58">
        <f>(I58*21)/100</f>
        <v>0</v>
      </c>
      <c r="P58" t="s">
        <v>6</v>
      </c>
    </row>
    <row r="59" spans="1:18" x14ac:dyDescent="0.2">
      <c r="A59" s="4" t="s">
        <v>5</v>
      </c>
      <c r="E59" s="1" t="s">
        <v>4</v>
      </c>
    </row>
    <row r="60" spans="1:18" x14ac:dyDescent="0.2">
      <c r="A60" s="3" t="s">
        <v>3</v>
      </c>
      <c r="E60" s="2" t="s">
        <v>258</v>
      </c>
    </row>
    <row r="61" spans="1:18" ht="102" x14ac:dyDescent="0.2">
      <c r="A61" t="s">
        <v>1</v>
      </c>
      <c r="E61" s="1" t="s">
        <v>347</v>
      </c>
    </row>
    <row r="62" spans="1:18" x14ac:dyDescent="0.2">
      <c r="A62" s="9" t="s">
        <v>11</v>
      </c>
      <c r="B62" s="10" t="s">
        <v>346</v>
      </c>
      <c r="C62" s="10" t="s">
        <v>345</v>
      </c>
      <c r="D62" s="9" t="s">
        <v>4</v>
      </c>
      <c r="E62" s="8" t="s">
        <v>344</v>
      </c>
      <c r="F62" s="7" t="s">
        <v>249</v>
      </c>
      <c r="G62" s="53">
        <v>150</v>
      </c>
      <c r="H62" s="5">
        <v>0</v>
      </c>
      <c r="I62" s="5">
        <f>ROUND(ROUND(H62,2)*ROUND(G62,3),2)</f>
        <v>0</v>
      </c>
      <c r="O62">
        <f>(I62*21)/100</f>
        <v>0</v>
      </c>
      <c r="P62" t="s">
        <v>6</v>
      </c>
    </row>
    <row r="63" spans="1:18" x14ac:dyDescent="0.2">
      <c r="A63" s="4" t="s">
        <v>5</v>
      </c>
      <c r="E63" s="1" t="s">
        <v>4</v>
      </c>
    </row>
    <row r="64" spans="1:18" x14ac:dyDescent="0.2">
      <c r="A64" s="3" t="s">
        <v>3</v>
      </c>
      <c r="E64" s="2" t="s">
        <v>54</v>
      </c>
    </row>
    <row r="65" spans="1:16" ht="51" x14ac:dyDescent="0.2">
      <c r="A65" t="s">
        <v>1</v>
      </c>
      <c r="E65" s="1" t="s">
        <v>343</v>
      </c>
    </row>
    <row r="66" spans="1:16" ht="25.5" x14ac:dyDescent="0.2">
      <c r="A66" s="9" t="s">
        <v>11</v>
      </c>
      <c r="B66" s="10" t="s">
        <v>342</v>
      </c>
      <c r="C66" s="10" t="s">
        <v>341</v>
      </c>
      <c r="D66" s="9" t="s">
        <v>4</v>
      </c>
      <c r="E66" s="8" t="s">
        <v>340</v>
      </c>
      <c r="F66" s="7" t="s">
        <v>249</v>
      </c>
      <c r="G66" s="53">
        <v>750</v>
      </c>
      <c r="H66" s="5">
        <v>0</v>
      </c>
      <c r="I66" s="5">
        <f>ROUND(ROUND(H66,2)*ROUND(G66,3),2)</f>
        <v>0</v>
      </c>
      <c r="O66">
        <f>(I66*21)/100</f>
        <v>0</v>
      </c>
      <c r="P66" t="s">
        <v>6</v>
      </c>
    </row>
    <row r="67" spans="1:16" x14ac:dyDescent="0.2">
      <c r="A67" s="4" t="s">
        <v>5</v>
      </c>
      <c r="E67" s="1" t="s">
        <v>4</v>
      </c>
    </row>
    <row r="68" spans="1:16" x14ac:dyDescent="0.2">
      <c r="A68" s="3" t="s">
        <v>3</v>
      </c>
      <c r="E68" s="2" t="s">
        <v>54</v>
      </c>
    </row>
    <row r="69" spans="1:16" ht="114.75" x14ac:dyDescent="0.2">
      <c r="A69" t="s">
        <v>1</v>
      </c>
      <c r="E69" s="1" t="s">
        <v>339</v>
      </c>
    </row>
    <row r="70" spans="1:16" x14ac:dyDescent="0.2">
      <c r="A70" s="9" t="s">
        <v>11</v>
      </c>
      <c r="B70" s="10" t="s">
        <v>338</v>
      </c>
      <c r="C70" s="10" t="s">
        <v>337</v>
      </c>
      <c r="D70" s="9" t="s">
        <v>4</v>
      </c>
      <c r="E70" s="8" t="s">
        <v>336</v>
      </c>
      <c r="F70" s="7" t="s">
        <v>249</v>
      </c>
      <c r="G70" s="53">
        <v>440</v>
      </c>
      <c r="H70" s="5">
        <v>0</v>
      </c>
      <c r="I70" s="5">
        <f>ROUND(ROUND(H70,2)*ROUND(G70,3),2)</f>
        <v>0</v>
      </c>
      <c r="O70">
        <f>(I70*21)/100</f>
        <v>0</v>
      </c>
      <c r="P70" t="s">
        <v>6</v>
      </c>
    </row>
    <row r="71" spans="1:16" x14ac:dyDescent="0.2">
      <c r="A71" s="4" t="s">
        <v>5</v>
      </c>
      <c r="E71" s="1" t="s">
        <v>4</v>
      </c>
    </row>
    <row r="72" spans="1:16" x14ac:dyDescent="0.2">
      <c r="A72" s="3" t="s">
        <v>3</v>
      </c>
      <c r="E72" s="2" t="s">
        <v>54</v>
      </c>
    </row>
    <row r="73" spans="1:16" ht="38.25" x14ac:dyDescent="0.2">
      <c r="A73" t="s">
        <v>1</v>
      </c>
      <c r="E73" s="1" t="s">
        <v>335</v>
      </c>
    </row>
    <row r="74" spans="1:16" ht="25.5" x14ac:dyDescent="0.2">
      <c r="A74" s="9" t="s">
        <v>11</v>
      </c>
      <c r="B74" s="10" t="s">
        <v>334</v>
      </c>
      <c r="C74" s="10" t="s">
        <v>333</v>
      </c>
      <c r="D74" s="9" t="s">
        <v>4</v>
      </c>
      <c r="E74" s="8" t="s">
        <v>332</v>
      </c>
      <c r="F74" s="7" t="s">
        <v>20</v>
      </c>
      <c r="G74" s="6">
        <v>1</v>
      </c>
      <c r="H74" s="5">
        <v>0</v>
      </c>
      <c r="I74" s="5">
        <f>ROUND(ROUND(H74,2)*ROUND(G74,3),2)</f>
        <v>0</v>
      </c>
      <c r="O74">
        <f>(I74*21)/100</f>
        <v>0</v>
      </c>
      <c r="P74" t="s">
        <v>6</v>
      </c>
    </row>
    <row r="75" spans="1:16" x14ac:dyDescent="0.2">
      <c r="A75" s="4" t="s">
        <v>5</v>
      </c>
      <c r="E75" s="1" t="s">
        <v>4</v>
      </c>
    </row>
    <row r="76" spans="1:16" x14ac:dyDescent="0.2">
      <c r="A76" s="3" t="s">
        <v>3</v>
      </c>
      <c r="E76" s="2" t="s">
        <v>331</v>
      </c>
    </row>
    <row r="77" spans="1:16" ht="38.25" x14ac:dyDescent="0.2">
      <c r="A77" t="s">
        <v>1</v>
      </c>
      <c r="E77" s="1" t="s">
        <v>330</v>
      </c>
    </row>
    <row r="78" spans="1:16" ht="25.5" x14ac:dyDescent="0.2">
      <c r="A78" s="9" t="s">
        <v>11</v>
      </c>
      <c r="B78" s="10" t="s">
        <v>329</v>
      </c>
      <c r="C78" s="10" t="s">
        <v>328</v>
      </c>
      <c r="D78" s="9" t="s">
        <v>4</v>
      </c>
      <c r="E78" s="8" t="s">
        <v>327</v>
      </c>
      <c r="F78" s="7" t="s">
        <v>20</v>
      </c>
      <c r="G78" s="6">
        <v>2</v>
      </c>
      <c r="H78" s="5">
        <v>0</v>
      </c>
      <c r="I78" s="5">
        <f>ROUND(ROUND(H78,2)*ROUND(G78,3),2)</f>
        <v>0</v>
      </c>
      <c r="O78">
        <f>(I78*21)/100</f>
        <v>0</v>
      </c>
      <c r="P78" t="s">
        <v>6</v>
      </c>
    </row>
    <row r="79" spans="1:16" x14ac:dyDescent="0.2">
      <c r="A79" s="4" t="s">
        <v>5</v>
      </c>
      <c r="E79" s="1" t="s">
        <v>4</v>
      </c>
    </row>
    <row r="80" spans="1:16" x14ac:dyDescent="0.2">
      <c r="A80" s="3" t="s">
        <v>3</v>
      </c>
      <c r="E80" s="2" t="s">
        <v>54</v>
      </c>
    </row>
    <row r="81" spans="1:18" ht="51" x14ac:dyDescent="0.2">
      <c r="A81" t="s">
        <v>1</v>
      </c>
      <c r="E81" s="1" t="s">
        <v>326</v>
      </c>
    </row>
    <row r="82" spans="1:18" ht="12.75" customHeight="1" x14ac:dyDescent="0.2">
      <c r="A82" s="12" t="s">
        <v>17</v>
      </c>
      <c r="B82" s="12"/>
      <c r="C82" s="14" t="s">
        <v>88</v>
      </c>
      <c r="D82" s="12"/>
      <c r="E82" s="13" t="s">
        <v>325</v>
      </c>
      <c r="F82" s="12"/>
      <c r="G82" s="12"/>
      <c r="H82" s="12"/>
      <c r="I82" s="11">
        <f>0+Q82</f>
        <v>0</v>
      </c>
      <c r="O82">
        <f>0+R82</f>
        <v>0</v>
      </c>
      <c r="Q82">
        <f>0+I83+I87+I91+I95+I99+I103</f>
        <v>0</v>
      </c>
      <c r="R82">
        <f>0+O83+O87+O91+O95+O99+O103</f>
        <v>0</v>
      </c>
    </row>
    <row r="83" spans="1:18" x14ac:dyDescent="0.2">
      <c r="A83" s="9" t="s">
        <v>11</v>
      </c>
      <c r="B83" s="10" t="s">
        <v>324</v>
      </c>
      <c r="C83" s="10" t="s">
        <v>323</v>
      </c>
      <c r="D83" s="9" t="s">
        <v>4</v>
      </c>
      <c r="E83" s="8" t="s">
        <v>322</v>
      </c>
      <c r="F83" s="7" t="s">
        <v>249</v>
      </c>
      <c r="G83" s="6">
        <v>100</v>
      </c>
      <c r="H83" s="5">
        <v>0</v>
      </c>
      <c r="I83" s="5">
        <f>ROUND(ROUND(H83,2)*ROUND(G83,3),2)</f>
        <v>0</v>
      </c>
      <c r="O83">
        <f>(I83*21)/100</f>
        <v>0</v>
      </c>
      <c r="P83" t="s">
        <v>6</v>
      </c>
    </row>
    <row r="84" spans="1:18" x14ac:dyDescent="0.2">
      <c r="A84" s="4" t="s">
        <v>5</v>
      </c>
      <c r="E84" s="1" t="s">
        <v>4</v>
      </c>
    </row>
    <row r="85" spans="1:18" x14ac:dyDescent="0.2">
      <c r="A85" s="3" t="s">
        <v>3</v>
      </c>
      <c r="E85" s="2" t="s">
        <v>313</v>
      </c>
    </row>
    <row r="86" spans="1:18" ht="76.5" x14ac:dyDescent="0.2">
      <c r="A86" t="s">
        <v>1</v>
      </c>
      <c r="E86" s="1" t="s">
        <v>321</v>
      </c>
    </row>
    <row r="87" spans="1:18" x14ac:dyDescent="0.2">
      <c r="A87" s="9" t="s">
        <v>11</v>
      </c>
      <c r="B87" s="10" t="s">
        <v>320</v>
      </c>
      <c r="C87" s="10" t="s">
        <v>319</v>
      </c>
      <c r="D87" s="9" t="s">
        <v>4</v>
      </c>
      <c r="E87" s="8" t="s">
        <v>318</v>
      </c>
      <c r="F87" s="7" t="s">
        <v>20</v>
      </c>
      <c r="G87" s="6">
        <v>1</v>
      </c>
      <c r="H87" s="5">
        <v>0</v>
      </c>
      <c r="I87" s="5">
        <f>ROUND(ROUND(H87,2)*ROUND(G87,3),2)</f>
        <v>0</v>
      </c>
      <c r="O87">
        <f>(I87*21)/100</f>
        <v>0</v>
      </c>
      <c r="P87" t="s">
        <v>6</v>
      </c>
    </row>
    <row r="88" spans="1:18" x14ac:dyDescent="0.2">
      <c r="A88" s="4" t="s">
        <v>5</v>
      </c>
      <c r="E88" s="1" t="s">
        <v>4</v>
      </c>
    </row>
    <row r="89" spans="1:18" x14ac:dyDescent="0.2">
      <c r="A89" s="3" t="s">
        <v>3</v>
      </c>
      <c r="E89" s="2" t="s">
        <v>313</v>
      </c>
    </row>
    <row r="90" spans="1:18" x14ac:dyDescent="0.2">
      <c r="A90" t="s">
        <v>1</v>
      </c>
      <c r="E90" s="1" t="s">
        <v>317</v>
      </c>
    </row>
    <row r="91" spans="1:18" x14ac:dyDescent="0.2">
      <c r="A91" s="9" t="s">
        <v>11</v>
      </c>
      <c r="B91" s="10" t="s">
        <v>316</v>
      </c>
      <c r="C91" s="10" t="s">
        <v>315</v>
      </c>
      <c r="D91" s="9" t="s">
        <v>4</v>
      </c>
      <c r="E91" s="8" t="s">
        <v>314</v>
      </c>
      <c r="F91" s="7" t="s">
        <v>20</v>
      </c>
      <c r="G91" s="6">
        <v>1</v>
      </c>
      <c r="H91" s="5">
        <v>0</v>
      </c>
      <c r="I91" s="5">
        <f>ROUND(ROUND(H91,2)*ROUND(G91,3),2)</f>
        <v>0</v>
      </c>
      <c r="O91">
        <f>(I91*21)/100</f>
        <v>0</v>
      </c>
      <c r="P91" t="s">
        <v>6</v>
      </c>
    </row>
    <row r="92" spans="1:18" x14ac:dyDescent="0.2">
      <c r="A92" s="4" t="s">
        <v>5</v>
      </c>
      <c r="E92" s="1" t="s">
        <v>4</v>
      </c>
    </row>
    <row r="93" spans="1:18" x14ac:dyDescent="0.2">
      <c r="A93" s="3" t="s">
        <v>3</v>
      </c>
      <c r="E93" s="2" t="s">
        <v>313</v>
      </c>
    </row>
    <row r="94" spans="1:18" ht="51" x14ac:dyDescent="0.2">
      <c r="A94" t="s">
        <v>1</v>
      </c>
      <c r="E94" s="1" t="s">
        <v>312</v>
      </c>
    </row>
    <row r="95" spans="1:18" ht="25.5" x14ac:dyDescent="0.2">
      <c r="A95" s="9" t="s">
        <v>11</v>
      </c>
      <c r="B95" s="10" t="s">
        <v>311</v>
      </c>
      <c r="C95" s="10" t="s">
        <v>310</v>
      </c>
      <c r="D95" s="9" t="s">
        <v>4</v>
      </c>
      <c r="E95" s="8" t="s">
        <v>309</v>
      </c>
      <c r="F95" s="7" t="s">
        <v>249</v>
      </c>
      <c r="G95" s="6">
        <v>50</v>
      </c>
      <c r="H95" s="5">
        <v>0</v>
      </c>
      <c r="I95" s="5">
        <f>ROUND(ROUND(H95,2)*ROUND(G95,3),2)</f>
        <v>0</v>
      </c>
      <c r="O95">
        <f>(I95*21)/100</f>
        <v>0</v>
      </c>
      <c r="P95" t="s">
        <v>6</v>
      </c>
    </row>
    <row r="96" spans="1:18" x14ac:dyDescent="0.2">
      <c r="A96" s="4" t="s">
        <v>5</v>
      </c>
      <c r="E96" s="1" t="s">
        <v>4</v>
      </c>
    </row>
    <row r="97" spans="1:18" x14ac:dyDescent="0.2">
      <c r="A97" s="3" t="s">
        <v>3</v>
      </c>
      <c r="E97" s="2" t="s">
        <v>54</v>
      </c>
    </row>
    <row r="98" spans="1:18" ht="38.25" x14ac:dyDescent="0.2">
      <c r="A98" t="s">
        <v>1</v>
      </c>
      <c r="E98" s="1" t="s">
        <v>308</v>
      </c>
    </row>
    <row r="99" spans="1:18" x14ac:dyDescent="0.2">
      <c r="A99" s="9" t="s">
        <v>11</v>
      </c>
      <c r="B99" s="10" t="s">
        <v>307</v>
      </c>
      <c r="C99" s="10" t="s">
        <v>306</v>
      </c>
      <c r="D99" s="9" t="s">
        <v>4</v>
      </c>
      <c r="E99" s="8" t="s">
        <v>305</v>
      </c>
      <c r="F99" s="7" t="s">
        <v>249</v>
      </c>
      <c r="G99" s="6">
        <v>120</v>
      </c>
      <c r="H99" s="5">
        <v>0</v>
      </c>
      <c r="I99" s="5">
        <f>ROUND(ROUND(H99,2)*ROUND(G99,3),2)</f>
        <v>0</v>
      </c>
      <c r="O99">
        <f>(I99*21)/100</f>
        <v>0</v>
      </c>
      <c r="P99" t="s">
        <v>6</v>
      </c>
    </row>
    <row r="100" spans="1:18" x14ac:dyDescent="0.2">
      <c r="A100" s="4" t="s">
        <v>5</v>
      </c>
      <c r="E100" s="1" t="s">
        <v>4</v>
      </c>
    </row>
    <row r="101" spans="1:18" x14ac:dyDescent="0.2">
      <c r="A101" s="3" t="s">
        <v>3</v>
      </c>
      <c r="E101" s="2" t="s">
        <v>300</v>
      </c>
    </row>
    <row r="102" spans="1:18" ht="38.25" x14ac:dyDescent="0.2">
      <c r="A102" t="s">
        <v>1</v>
      </c>
      <c r="E102" s="1" t="s">
        <v>304</v>
      </c>
    </row>
    <row r="103" spans="1:18" ht="25.5" x14ac:dyDescent="0.2">
      <c r="A103" s="9" t="s">
        <v>11</v>
      </c>
      <c r="B103" s="10" t="s">
        <v>303</v>
      </c>
      <c r="C103" s="10" t="s">
        <v>302</v>
      </c>
      <c r="D103" s="9" t="s">
        <v>4</v>
      </c>
      <c r="E103" s="8" t="s">
        <v>301</v>
      </c>
      <c r="F103" s="7" t="s">
        <v>20</v>
      </c>
      <c r="G103" s="6">
        <v>8</v>
      </c>
      <c r="H103" s="5">
        <v>0</v>
      </c>
      <c r="I103" s="5">
        <f>ROUND(ROUND(H103,2)*ROUND(G103,3),2)</f>
        <v>0</v>
      </c>
      <c r="O103">
        <f>(I103*21)/100</f>
        <v>0</v>
      </c>
      <c r="P103" t="s">
        <v>6</v>
      </c>
    </row>
    <row r="104" spans="1:18" x14ac:dyDescent="0.2">
      <c r="A104" s="4" t="s">
        <v>5</v>
      </c>
      <c r="E104" s="1" t="s">
        <v>4</v>
      </c>
    </row>
    <row r="105" spans="1:18" x14ac:dyDescent="0.2">
      <c r="A105" s="3" t="s">
        <v>3</v>
      </c>
      <c r="E105" s="2" t="s">
        <v>300</v>
      </c>
    </row>
    <row r="106" spans="1:18" ht="63.75" x14ac:dyDescent="0.2">
      <c r="A106" t="s">
        <v>1</v>
      </c>
      <c r="E106" s="1" t="s">
        <v>299</v>
      </c>
    </row>
    <row r="107" spans="1:18" ht="12.75" customHeight="1" x14ac:dyDescent="0.2">
      <c r="A107" s="12" t="s">
        <v>17</v>
      </c>
      <c r="B107" s="12"/>
      <c r="C107" s="14" t="s">
        <v>84</v>
      </c>
      <c r="D107" s="12"/>
      <c r="E107" s="13" t="s">
        <v>298</v>
      </c>
      <c r="F107" s="12"/>
      <c r="G107" s="12"/>
      <c r="H107" s="12"/>
      <c r="I107" s="11">
        <f>0+Q107</f>
        <v>0</v>
      </c>
      <c r="O107">
        <f>0+R107</f>
        <v>0</v>
      </c>
      <c r="Q107">
        <f>0+I108+I112+I116+I120+I124+I128+I132+I136+I144+I148+I152+I156+I160+I164+I168+I172+I176+I180+I184+I188+I192+I196+I200+I204+I208+I212+I216+I220+I224+I228+I232+I236+I240+I244+I248+I252+I256+I260+I264+I268+I272+I276+I280+I284+I288+I292+I296+I300+I304+I308+I312+I316+I320+I324+I328+I332+I336+I340+I344+I348+I368+I372+I376+I380+I384+I388+I392+I396</f>
        <v>0</v>
      </c>
      <c r="R107">
        <f>0+O108+O112+O116+O120+O124+O128+O132+O136+O144+O148+O152+O156+O160+O164+O168+O172+O176+O180+O184+O188+O192+O196+O200+O204+O208+O212+O216+O220+O224+O228+O232+O236+O240+O244+O248+O252+O256+O260+O264+O268+O272+O276+O280+O284+O288+O292+O296+O300+O304+O308+O312+O316+O320+O324+O328+O332+O336+O340+O344+O348+O368+O372+O376+O380+O384+O388+O392+O396</f>
        <v>0</v>
      </c>
    </row>
    <row r="108" spans="1:18" x14ac:dyDescent="0.2">
      <c r="A108" s="9" t="s">
        <v>11</v>
      </c>
      <c r="B108" s="10" t="s">
        <v>297</v>
      </c>
      <c r="C108" s="10" t="s">
        <v>296</v>
      </c>
      <c r="D108" s="9" t="s">
        <v>4</v>
      </c>
      <c r="E108" s="8" t="s">
        <v>295</v>
      </c>
      <c r="F108" s="7" t="s">
        <v>277</v>
      </c>
      <c r="G108" s="6">
        <v>1.9</v>
      </c>
      <c r="H108" s="5">
        <v>0</v>
      </c>
      <c r="I108" s="5">
        <f>ROUND(ROUND(H108,2)*ROUND(G108,3),2)</f>
        <v>0</v>
      </c>
      <c r="O108">
        <f>(I108*21)/100</f>
        <v>0</v>
      </c>
      <c r="P108" t="s">
        <v>6</v>
      </c>
    </row>
    <row r="109" spans="1:18" x14ac:dyDescent="0.2">
      <c r="A109" s="4" t="s">
        <v>5</v>
      </c>
      <c r="E109" s="1" t="s">
        <v>4</v>
      </c>
    </row>
    <row r="110" spans="1:18" x14ac:dyDescent="0.2">
      <c r="A110" s="3" t="s">
        <v>3</v>
      </c>
      <c r="E110" s="2" t="s">
        <v>258</v>
      </c>
    </row>
    <row r="111" spans="1:18" ht="76.5" x14ac:dyDescent="0.2">
      <c r="A111" t="s">
        <v>1</v>
      </c>
      <c r="E111" s="1" t="s">
        <v>288</v>
      </c>
    </row>
    <row r="112" spans="1:18" x14ac:dyDescent="0.2">
      <c r="A112" s="9" t="s">
        <v>11</v>
      </c>
      <c r="B112" s="10" t="s">
        <v>294</v>
      </c>
      <c r="C112" s="10" t="s">
        <v>293</v>
      </c>
      <c r="D112" s="9" t="s">
        <v>4</v>
      </c>
      <c r="E112" s="8" t="s">
        <v>292</v>
      </c>
      <c r="F112" s="7" t="s">
        <v>277</v>
      </c>
      <c r="G112" s="6">
        <v>7.2</v>
      </c>
      <c r="H112" s="5">
        <v>0</v>
      </c>
      <c r="I112" s="5">
        <f>ROUND(ROUND(H112,2)*ROUND(G112,3),2)</f>
        <v>0</v>
      </c>
      <c r="O112">
        <f>(I112*21)/100</f>
        <v>0</v>
      </c>
      <c r="P112" t="s">
        <v>6</v>
      </c>
    </row>
    <row r="113" spans="1:16" x14ac:dyDescent="0.2">
      <c r="A113" s="4" t="s">
        <v>5</v>
      </c>
      <c r="E113" s="1" t="s">
        <v>4</v>
      </c>
    </row>
    <row r="114" spans="1:16" x14ac:dyDescent="0.2">
      <c r="A114" s="3" t="s">
        <v>3</v>
      </c>
      <c r="E114" s="2" t="s">
        <v>258</v>
      </c>
    </row>
    <row r="115" spans="1:16" ht="76.5" x14ac:dyDescent="0.2">
      <c r="A115" t="s">
        <v>1</v>
      </c>
      <c r="E115" s="1" t="s">
        <v>288</v>
      </c>
    </row>
    <row r="116" spans="1:16" x14ac:dyDescent="0.2">
      <c r="A116" s="9" t="s">
        <v>11</v>
      </c>
      <c r="B116" s="10" t="s">
        <v>291</v>
      </c>
      <c r="C116" s="10" t="s">
        <v>290</v>
      </c>
      <c r="D116" s="9" t="s">
        <v>4</v>
      </c>
      <c r="E116" s="8" t="s">
        <v>289</v>
      </c>
      <c r="F116" s="7" t="s">
        <v>277</v>
      </c>
      <c r="G116" s="6">
        <v>98.68</v>
      </c>
      <c r="H116" s="5">
        <v>0</v>
      </c>
      <c r="I116" s="5">
        <f>ROUND(ROUND(H116,2)*ROUND(G116,3),2)</f>
        <v>0</v>
      </c>
      <c r="O116">
        <f>(I116*21)/100</f>
        <v>0</v>
      </c>
      <c r="P116" t="s">
        <v>6</v>
      </c>
    </row>
    <row r="117" spans="1:16" x14ac:dyDescent="0.2">
      <c r="A117" s="4" t="s">
        <v>5</v>
      </c>
      <c r="E117" s="1" t="s">
        <v>4</v>
      </c>
    </row>
    <row r="118" spans="1:16" x14ac:dyDescent="0.2">
      <c r="A118" s="3" t="s">
        <v>3</v>
      </c>
      <c r="E118" s="2" t="s">
        <v>258</v>
      </c>
    </row>
    <row r="119" spans="1:16" ht="76.5" x14ac:dyDescent="0.2">
      <c r="A119" t="s">
        <v>1</v>
      </c>
      <c r="E119" s="1" t="s">
        <v>288</v>
      </c>
    </row>
    <row r="120" spans="1:16" x14ac:dyDescent="0.2">
      <c r="A120" s="9" t="s">
        <v>11</v>
      </c>
      <c r="B120" s="10" t="s">
        <v>287</v>
      </c>
      <c r="C120" s="10" t="s">
        <v>286</v>
      </c>
      <c r="D120" s="9" t="s">
        <v>4</v>
      </c>
      <c r="E120" s="8" t="s">
        <v>285</v>
      </c>
      <c r="F120" s="7" t="s">
        <v>277</v>
      </c>
      <c r="G120" s="6">
        <v>1.9</v>
      </c>
      <c r="H120" s="5">
        <v>0</v>
      </c>
      <c r="I120" s="5">
        <f>ROUND(ROUND(H120,2)*ROUND(G120,3),2)</f>
        <v>0</v>
      </c>
      <c r="O120">
        <f>(I120*21)/100</f>
        <v>0</v>
      </c>
      <c r="P120" t="s">
        <v>6</v>
      </c>
    </row>
    <row r="121" spans="1:16" x14ac:dyDescent="0.2">
      <c r="A121" s="4" t="s">
        <v>5</v>
      </c>
      <c r="E121" s="1" t="s">
        <v>4</v>
      </c>
    </row>
    <row r="122" spans="1:16" x14ac:dyDescent="0.2">
      <c r="A122" s="3" t="s">
        <v>3</v>
      </c>
      <c r="E122" s="2" t="s">
        <v>258</v>
      </c>
    </row>
    <row r="123" spans="1:16" ht="216.75" x14ac:dyDescent="0.2">
      <c r="A123" t="s">
        <v>1</v>
      </c>
      <c r="E123" s="1" t="s">
        <v>284</v>
      </c>
    </row>
    <row r="124" spans="1:16" x14ac:dyDescent="0.2">
      <c r="A124" s="9" t="s">
        <v>11</v>
      </c>
      <c r="B124" s="10" t="s">
        <v>283</v>
      </c>
      <c r="C124" s="10" t="s">
        <v>282</v>
      </c>
      <c r="D124" s="9" t="s">
        <v>4</v>
      </c>
      <c r="E124" s="8" t="s">
        <v>281</v>
      </c>
      <c r="F124" s="7" t="s">
        <v>277</v>
      </c>
      <c r="G124" s="6">
        <v>7.2</v>
      </c>
      <c r="H124" s="5">
        <v>0</v>
      </c>
      <c r="I124" s="5">
        <f>ROUND(ROUND(H124,2)*ROUND(G124,3),2)</f>
        <v>0</v>
      </c>
      <c r="O124">
        <f>(I124*21)/100</f>
        <v>0</v>
      </c>
      <c r="P124" t="s">
        <v>6</v>
      </c>
    </row>
    <row r="125" spans="1:16" x14ac:dyDescent="0.2">
      <c r="A125" s="4" t="s">
        <v>5</v>
      </c>
      <c r="E125" s="1" t="s">
        <v>4</v>
      </c>
    </row>
    <row r="126" spans="1:16" x14ac:dyDescent="0.2">
      <c r="A126" s="3" t="s">
        <v>3</v>
      </c>
      <c r="E126" s="2" t="s">
        <v>258</v>
      </c>
    </row>
    <row r="127" spans="1:16" ht="216.75" x14ac:dyDescent="0.2">
      <c r="A127" t="s">
        <v>1</v>
      </c>
      <c r="E127" s="1" t="s">
        <v>276</v>
      </c>
    </row>
    <row r="128" spans="1:16" x14ac:dyDescent="0.2">
      <c r="A128" s="9" t="s">
        <v>11</v>
      </c>
      <c r="B128" s="10" t="s">
        <v>280</v>
      </c>
      <c r="C128" s="10" t="s">
        <v>279</v>
      </c>
      <c r="D128" s="9" t="s">
        <v>4</v>
      </c>
      <c r="E128" s="8" t="s">
        <v>278</v>
      </c>
      <c r="F128" s="7" t="s">
        <v>277</v>
      </c>
      <c r="G128" s="6">
        <v>98.68</v>
      </c>
      <c r="H128" s="5">
        <v>0</v>
      </c>
      <c r="I128" s="5">
        <f>ROUND(ROUND(H128,2)*ROUND(G128,3),2)</f>
        <v>0</v>
      </c>
      <c r="O128">
        <f>(I128*21)/100</f>
        <v>0</v>
      </c>
      <c r="P128" t="s">
        <v>6</v>
      </c>
    </row>
    <row r="129" spans="1:16" x14ac:dyDescent="0.2">
      <c r="A129" s="4" t="s">
        <v>5</v>
      </c>
      <c r="E129" s="1" t="s">
        <v>4</v>
      </c>
    </row>
    <row r="130" spans="1:16" x14ac:dyDescent="0.2">
      <c r="A130" s="3" t="s">
        <v>3</v>
      </c>
      <c r="E130" s="2" t="s">
        <v>258</v>
      </c>
    </row>
    <row r="131" spans="1:16" ht="216.75" x14ac:dyDescent="0.2">
      <c r="A131" t="s">
        <v>1</v>
      </c>
      <c r="E131" s="1" t="s">
        <v>276</v>
      </c>
    </row>
    <row r="132" spans="1:16" ht="25.5" x14ac:dyDescent="0.2">
      <c r="A132" s="9" t="s">
        <v>11</v>
      </c>
      <c r="B132" s="10" t="s">
        <v>275</v>
      </c>
      <c r="C132" s="10" t="s">
        <v>274</v>
      </c>
      <c r="D132" s="9" t="s">
        <v>4</v>
      </c>
      <c r="E132" s="8" t="s">
        <v>273</v>
      </c>
      <c r="F132" s="7" t="s">
        <v>20</v>
      </c>
      <c r="G132" s="6">
        <v>14</v>
      </c>
      <c r="H132" s="5">
        <v>0</v>
      </c>
      <c r="I132" s="5">
        <f>ROUND(ROUND(H132,2)*ROUND(G132,3),2)</f>
        <v>0</v>
      </c>
      <c r="O132">
        <f>(I132*21)/100</f>
        <v>0</v>
      </c>
      <c r="P132" t="s">
        <v>6</v>
      </c>
    </row>
    <row r="133" spans="1:16" x14ac:dyDescent="0.2">
      <c r="A133" s="4" t="s">
        <v>5</v>
      </c>
      <c r="E133" s="1" t="s">
        <v>4</v>
      </c>
    </row>
    <row r="134" spans="1:16" x14ac:dyDescent="0.2">
      <c r="A134" s="3" t="s">
        <v>3</v>
      </c>
      <c r="E134" s="2" t="s">
        <v>258</v>
      </c>
    </row>
    <row r="135" spans="1:16" ht="114.75" x14ac:dyDescent="0.2">
      <c r="A135" t="s">
        <v>1</v>
      </c>
      <c r="E135" s="1" t="s">
        <v>269</v>
      </c>
    </row>
    <row r="136" spans="1:16" ht="25.5" x14ac:dyDescent="0.2">
      <c r="A136" s="9" t="s">
        <v>11</v>
      </c>
      <c r="B136" s="10" t="s">
        <v>272</v>
      </c>
      <c r="C136" s="10" t="s">
        <v>271</v>
      </c>
      <c r="D136" s="9" t="s">
        <v>4</v>
      </c>
      <c r="E136" s="8" t="s">
        <v>270</v>
      </c>
      <c r="F136" s="7" t="s">
        <v>20</v>
      </c>
      <c r="G136" s="6">
        <v>4</v>
      </c>
      <c r="H136" s="5">
        <v>0</v>
      </c>
      <c r="I136" s="5">
        <f>ROUND(ROUND(H136,2)*ROUND(G136,3),2)</f>
        <v>0</v>
      </c>
      <c r="O136">
        <f>(I136*21)/100</f>
        <v>0</v>
      </c>
      <c r="P136" t="s">
        <v>6</v>
      </c>
    </row>
    <row r="137" spans="1:16" x14ac:dyDescent="0.2">
      <c r="A137" s="4" t="s">
        <v>5</v>
      </c>
      <c r="E137" s="1" t="s">
        <v>4</v>
      </c>
    </row>
    <row r="138" spans="1:16" x14ac:dyDescent="0.2">
      <c r="A138" s="3" t="s">
        <v>3</v>
      </c>
      <c r="E138" s="2" t="s">
        <v>258</v>
      </c>
    </row>
    <row r="139" spans="1:16" ht="114.75" x14ac:dyDescent="0.2">
      <c r="A139" t="s">
        <v>1</v>
      </c>
      <c r="E139" s="1" t="s">
        <v>269</v>
      </c>
    </row>
    <row r="140" spans="1:16" ht="25.5" x14ac:dyDescent="0.2">
      <c r="A140" s="9" t="s">
        <v>11</v>
      </c>
      <c r="B140" s="54">
        <v>128</v>
      </c>
      <c r="C140" s="54" t="s">
        <v>432</v>
      </c>
      <c r="D140" s="55" t="s">
        <v>4</v>
      </c>
      <c r="E140" s="56" t="s">
        <v>417</v>
      </c>
      <c r="F140" s="57" t="s">
        <v>20</v>
      </c>
      <c r="G140" s="53">
        <v>34</v>
      </c>
      <c r="H140" s="58">
        <v>0</v>
      </c>
      <c r="I140" s="58">
        <f>ROUND(ROUND(H140,2)*ROUND(G140,3),2)</f>
        <v>0</v>
      </c>
      <c r="O140">
        <f>(I140*21)/100</f>
        <v>0</v>
      </c>
      <c r="P140" t="s">
        <v>6</v>
      </c>
    </row>
    <row r="141" spans="1:16" x14ac:dyDescent="0.2">
      <c r="E141" s="1"/>
    </row>
    <row r="142" spans="1:16" x14ac:dyDescent="0.2">
      <c r="E142" s="59" t="s">
        <v>258</v>
      </c>
    </row>
    <row r="143" spans="1:16" ht="89.25" x14ac:dyDescent="0.2">
      <c r="E143" s="60" t="s">
        <v>418</v>
      </c>
    </row>
    <row r="144" spans="1:16" ht="25.5" x14ac:dyDescent="0.2">
      <c r="A144" s="9" t="s">
        <v>11</v>
      </c>
      <c r="B144" s="10" t="s">
        <v>268</v>
      </c>
      <c r="C144" s="10" t="s">
        <v>267</v>
      </c>
      <c r="D144" s="9" t="s">
        <v>4</v>
      </c>
      <c r="E144" s="8" t="s">
        <v>266</v>
      </c>
      <c r="F144" s="7" t="s">
        <v>20</v>
      </c>
      <c r="G144" s="6">
        <v>2</v>
      </c>
      <c r="H144" s="5">
        <v>0</v>
      </c>
      <c r="I144" s="5">
        <f>ROUND(ROUND(H144,2)*ROUND(G144,3),2)</f>
        <v>0</v>
      </c>
      <c r="O144">
        <f>(I144*21)/100</f>
        <v>0</v>
      </c>
      <c r="P144" t="s">
        <v>6</v>
      </c>
    </row>
    <row r="145" spans="1:16" x14ac:dyDescent="0.2">
      <c r="A145" s="4" t="s">
        <v>5</v>
      </c>
      <c r="E145" s="1" t="s">
        <v>4</v>
      </c>
    </row>
    <row r="146" spans="1:16" x14ac:dyDescent="0.2">
      <c r="A146" s="3" t="s">
        <v>3</v>
      </c>
      <c r="E146" s="2" t="s">
        <v>258</v>
      </c>
    </row>
    <row r="147" spans="1:16" ht="127.5" x14ac:dyDescent="0.2">
      <c r="A147" t="s">
        <v>1</v>
      </c>
      <c r="E147" s="1" t="s">
        <v>262</v>
      </c>
    </row>
    <row r="148" spans="1:16" ht="25.5" x14ac:dyDescent="0.2">
      <c r="A148" s="9" t="s">
        <v>11</v>
      </c>
      <c r="B148" s="10" t="s">
        <v>265</v>
      </c>
      <c r="C148" s="10" t="s">
        <v>264</v>
      </c>
      <c r="D148" s="9" t="s">
        <v>4</v>
      </c>
      <c r="E148" s="8" t="s">
        <v>263</v>
      </c>
      <c r="F148" s="7" t="s">
        <v>20</v>
      </c>
      <c r="G148" s="6">
        <v>2</v>
      </c>
      <c r="H148" s="5">
        <v>0</v>
      </c>
      <c r="I148" s="5">
        <f>ROUND(ROUND(H148,2)*ROUND(G148,3),2)</f>
        <v>0</v>
      </c>
      <c r="O148">
        <f>(I148*21)/100</f>
        <v>0</v>
      </c>
      <c r="P148" t="s">
        <v>6</v>
      </c>
    </row>
    <row r="149" spans="1:16" x14ac:dyDescent="0.2">
      <c r="A149" s="4" t="s">
        <v>5</v>
      </c>
      <c r="E149" s="1" t="s">
        <v>4</v>
      </c>
    </row>
    <row r="150" spans="1:16" x14ac:dyDescent="0.2">
      <c r="A150" s="3" t="s">
        <v>3</v>
      </c>
      <c r="E150" s="2" t="s">
        <v>258</v>
      </c>
    </row>
    <row r="151" spans="1:16" ht="127.5" x14ac:dyDescent="0.2">
      <c r="A151" t="s">
        <v>1</v>
      </c>
      <c r="E151" s="1" t="s">
        <v>262</v>
      </c>
    </row>
    <row r="152" spans="1:16" x14ac:dyDescent="0.2">
      <c r="A152" s="9" t="s">
        <v>11</v>
      </c>
      <c r="B152" s="10" t="s">
        <v>261</v>
      </c>
      <c r="C152" s="10" t="s">
        <v>260</v>
      </c>
      <c r="D152" s="9" t="s">
        <v>4</v>
      </c>
      <c r="E152" s="8" t="s">
        <v>259</v>
      </c>
      <c r="F152" s="7" t="s">
        <v>20</v>
      </c>
      <c r="G152" s="6">
        <v>16</v>
      </c>
      <c r="H152" s="5">
        <v>0</v>
      </c>
      <c r="I152" s="5">
        <f>ROUND(ROUND(H152,2)*ROUND(G152,3),2)</f>
        <v>0</v>
      </c>
      <c r="O152">
        <f>(I152*21)/100</f>
        <v>0</v>
      </c>
      <c r="P152" t="s">
        <v>6</v>
      </c>
    </row>
    <row r="153" spans="1:16" x14ac:dyDescent="0.2">
      <c r="A153" s="4" t="s">
        <v>5</v>
      </c>
      <c r="E153" s="1" t="s">
        <v>4</v>
      </c>
    </row>
    <row r="154" spans="1:16" x14ac:dyDescent="0.2">
      <c r="A154" s="3" t="s">
        <v>3</v>
      </c>
      <c r="E154" s="2" t="s">
        <v>258</v>
      </c>
    </row>
    <row r="155" spans="1:16" ht="102" x14ac:dyDescent="0.2">
      <c r="A155" t="s">
        <v>1</v>
      </c>
      <c r="E155" s="1" t="s">
        <v>257</v>
      </c>
    </row>
    <row r="156" spans="1:16" x14ac:dyDescent="0.2">
      <c r="A156" s="9" t="s">
        <v>11</v>
      </c>
      <c r="B156" s="10" t="s">
        <v>256</v>
      </c>
      <c r="C156" s="10" t="s">
        <v>255</v>
      </c>
      <c r="D156" s="9" t="s">
        <v>4</v>
      </c>
      <c r="E156" s="8" t="s">
        <v>254</v>
      </c>
      <c r="F156" s="7" t="s">
        <v>249</v>
      </c>
      <c r="G156" s="6">
        <v>670</v>
      </c>
      <c r="H156" s="5">
        <v>0</v>
      </c>
      <c r="I156" s="5">
        <f>ROUND(ROUND(H156,2)*ROUND(G156,3),2)</f>
        <v>0</v>
      </c>
      <c r="O156">
        <f>(I156*21)/100</f>
        <v>0</v>
      </c>
      <c r="P156" t="s">
        <v>6</v>
      </c>
    </row>
    <row r="157" spans="1:16" x14ac:dyDescent="0.2">
      <c r="A157" s="4" t="s">
        <v>5</v>
      </c>
      <c r="E157" s="1" t="s">
        <v>4</v>
      </c>
    </row>
    <row r="158" spans="1:16" x14ac:dyDescent="0.2">
      <c r="A158" s="3" t="s">
        <v>3</v>
      </c>
      <c r="E158" s="2" t="s">
        <v>2</v>
      </c>
    </row>
    <row r="159" spans="1:16" ht="114.75" x14ac:dyDescent="0.2">
      <c r="A159" t="s">
        <v>1</v>
      </c>
      <c r="E159" s="1" t="s">
        <v>253</v>
      </c>
    </row>
    <row r="160" spans="1:16" x14ac:dyDescent="0.2">
      <c r="A160" s="9" t="s">
        <v>11</v>
      </c>
      <c r="B160" s="10" t="s">
        <v>252</v>
      </c>
      <c r="C160" s="10" t="s">
        <v>251</v>
      </c>
      <c r="D160" s="9" t="s">
        <v>4</v>
      </c>
      <c r="E160" s="8" t="s">
        <v>250</v>
      </c>
      <c r="F160" s="7" t="s">
        <v>249</v>
      </c>
      <c r="G160" s="6">
        <v>670</v>
      </c>
      <c r="H160" s="5">
        <v>0</v>
      </c>
      <c r="I160" s="5">
        <f>ROUND(ROUND(H160,2)*ROUND(G160,3),2)</f>
        <v>0</v>
      </c>
      <c r="O160">
        <f>(I160*21)/100</f>
        <v>0</v>
      </c>
      <c r="P160" t="s">
        <v>6</v>
      </c>
    </row>
    <row r="161" spans="1:16" x14ac:dyDescent="0.2">
      <c r="A161" s="4" t="s">
        <v>5</v>
      </c>
      <c r="E161" s="1" t="s">
        <v>4</v>
      </c>
    </row>
    <row r="162" spans="1:16" x14ac:dyDescent="0.2">
      <c r="A162" s="3" t="s">
        <v>3</v>
      </c>
      <c r="E162" s="2" t="s">
        <v>2</v>
      </c>
    </row>
    <row r="163" spans="1:16" ht="114.75" x14ac:dyDescent="0.2">
      <c r="A163" t="s">
        <v>1</v>
      </c>
      <c r="E163" s="1" t="s">
        <v>248</v>
      </c>
    </row>
    <row r="164" spans="1:16" x14ac:dyDescent="0.2">
      <c r="A164" s="9" t="s">
        <v>11</v>
      </c>
      <c r="B164" s="10" t="s">
        <v>247</v>
      </c>
      <c r="C164" s="10" t="s">
        <v>246</v>
      </c>
      <c r="D164" s="9" t="s">
        <v>4</v>
      </c>
      <c r="E164" s="8" t="s">
        <v>245</v>
      </c>
      <c r="F164" s="7" t="s">
        <v>20</v>
      </c>
      <c r="G164" s="6">
        <v>4</v>
      </c>
      <c r="H164" s="5">
        <v>0</v>
      </c>
      <c r="I164" s="5">
        <f>ROUND(ROUND(H164,2)*ROUND(G164,3),2)</f>
        <v>0</v>
      </c>
      <c r="O164">
        <f>(I164*21)/100</f>
        <v>0</v>
      </c>
      <c r="P164" t="s">
        <v>6</v>
      </c>
    </row>
    <row r="165" spans="1:16" x14ac:dyDescent="0.2">
      <c r="A165" s="4" t="s">
        <v>5</v>
      </c>
      <c r="E165" s="1" t="s">
        <v>4</v>
      </c>
    </row>
    <row r="166" spans="1:16" x14ac:dyDescent="0.2">
      <c r="A166" s="3" t="s">
        <v>3</v>
      </c>
      <c r="E166" s="2" t="s">
        <v>200</v>
      </c>
    </row>
    <row r="167" spans="1:16" ht="114.75" x14ac:dyDescent="0.2">
      <c r="A167" t="s">
        <v>1</v>
      </c>
      <c r="E167" s="1" t="s">
        <v>244</v>
      </c>
    </row>
    <row r="168" spans="1:16" x14ac:dyDescent="0.2">
      <c r="A168" s="9" t="s">
        <v>11</v>
      </c>
      <c r="B168" s="10" t="s">
        <v>243</v>
      </c>
      <c r="C168" s="10" t="s">
        <v>242</v>
      </c>
      <c r="D168" s="9" t="s">
        <v>4</v>
      </c>
      <c r="E168" s="8" t="s">
        <v>241</v>
      </c>
      <c r="F168" s="7" t="s">
        <v>20</v>
      </c>
      <c r="G168" s="6">
        <v>4</v>
      </c>
      <c r="H168" s="5">
        <v>0</v>
      </c>
      <c r="I168" s="5">
        <f>ROUND(ROUND(H168,2)*ROUND(G168,3),2)</f>
        <v>0</v>
      </c>
      <c r="O168">
        <f>(I168*21)/100</f>
        <v>0</v>
      </c>
      <c r="P168" t="s">
        <v>6</v>
      </c>
    </row>
    <row r="169" spans="1:16" x14ac:dyDescent="0.2">
      <c r="A169" s="4" t="s">
        <v>5</v>
      </c>
      <c r="E169" s="1" t="s">
        <v>4</v>
      </c>
    </row>
    <row r="170" spans="1:16" x14ac:dyDescent="0.2">
      <c r="A170" s="3" t="s">
        <v>3</v>
      </c>
      <c r="E170" s="2" t="s">
        <v>200</v>
      </c>
    </row>
    <row r="171" spans="1:16" ht="102" x14ac:dyDescent="0.2">
      <c r="A171" t="s">
        <v>1</v>
      </c>
      <c r="E171" s="1" t="s">
        <v>240</v>
      </c>
    </row>
    <row r="172" spans="1:16" x14ac:dyDescent="0.2">
      <c r="A172" s="9" t="s">
        <v>11</v>
      </c>
      <c r="B172" s="10" t="s">
        <v>239</v>
      </c>
      <c r="C172" s="10" t="s">
        <v>238</v>
      </c>
      <c r="D172" s="9" t="s">
        <v>4</v>
      </c>
      <c r="E172" s="8" t="s">
        <v>237</v>
      </c>
      <c r="F172" s="7" t="s">
        <v>20</v>
      </c>
      <c r="G172" s="6">
        <v>1</v>
      </c>
      <c r="H172" s="5">
        <v>0</v>
      </c>
      <c r="I172" s="5">
        <f>ROUND(ROUND(H172,2)*ROUND(G172,3),2)</f>
        <v>0</v>
      </c>
      <c r="O172">
        <f>(I172*21)/100</f>
        <v>0</v>
      </c>
      <c r="P172" t="s">
        <v>6</v>
      </c>
    </row>
    <row r="173" spans="1:16" x14ac:dyDescent="0.2">
      <c r="A173" s="4" t="s">
        <v>5</v>
      </c>
      <c r="E173" s="1" t="s">
        <v>4</v>
      </c>
    </row>
    <row r="174" spans="1:16" x14ac:dyDescent="0.2">
      <c r="A174" s="3" t="s">
        <v>3</v>
      </c>
      <c r="E174" s="2" t="s">
        <v>2</v>
      </c>
    </row>
    <row r="175" spans="1:16" ht="153" x14ac:dyDescent="0.2">
      <c r="A175" t="s">
        <v>1</v>
      </c>
      <c r="E175" s="1" t="s">
        <v>236</v>
      </c>
    </row>
    <row r="176" spans="1:16" x14ac:dyDescent="0.2">
      <c r="A176" s="9" t="s">
        <v>11</v>
      </c>
      <c r="B176" s="10" t="s">
        <v>235</v>
      </c>
      <c r="C176" s="10" t="s">
        <v>234</v>
      </c>
      <c r="D176" s="9" t="s">
        <v>4</v>
      </c>
      <c r="E176" s="8" t="s">
        <v>233</v>
      </c>
      <c r="F176" s="7" t="s">
        <v>20</v>
      </c>
      <c r="G176" s="6">
        <v>1</v>
      </c>
      <c r="H176" s="5">
        <v>0</v>
      </c>
      <c r="I176" s="5">
        <f>ROUND(ROUND(H176,2)*ROUND(G176,3),2)</f>
        <v>0</v>
      </c>
      <c r="O176">
        <f>(I176*21)/100</f>
        <v>0</v>
      </c>
      <c r="P176" t="s">
        <v>6</v>
      </c>
    </row>
    <row r="177" spans="1:16" x14ac:dyDescent="0.2">
      <c r="A177" s="4" t="s">
        <v>5</v>
      </c>
      <c r="E177" s="1" t="s">
        <v>4</v>
      </c>
    </row>
    <row r="178" spans="1:16" x14ac:dyDescent="0.2">
      <c r="A178" s="3" t="s">
        <v>3</v>
      </c>
      <c r="E178" s="2" t="s">
        <v>200</v>
      </c>
    </row>
    <row r="179" spans="1:16" ht="127.5" x14ac:dyDescent="0.2">
      <c r="A179" t="s">
        <v>1</v>
      </c>
      <c r="E179" s="1" t="s">
        <v>232</v>
      </c>
    </row>
    <row r="180" spans="1:16" x14ac:dyDescent="0.2">
      <c r="A180" s="9" t="s">
        <v>11</v>
      </c>
      <c r="B180" s="10" t="s">
        <v>231</v>
      </c>
      <c r="C180" s="10" t="s">
        <v>230</v>
      </c>
      <c r="D180" s="9" t="s">
        <v>4</v>
      </c>
      <c r="E180" s="8" t="s">
        <v>229</v>
      </c>
      <c r="F180" s="7" t="s">
        <v>20</v>
      </c>
      <c r="G180" s="6">
        <v>1</v>
      </c>
      <c r="H180" s="5">
        <v>0</v>
      </c>
      <c r="I180" s="5">
        <f>ROUND(ROUND(H180,2)*ROUND(G180,3),2)</f>
        <v>0</v>
      </c>
      <c r="O180">
        <f>(I180*21)/100</f>
        <v>0</v>
      </c>
      <c r="P180" t="s">
        <v>6</v>
      </c>
    </row>
    <row r="181" spans="1:16" x14ac:dyDescent="0.2">
      <c r="A181" s="4" t="s">
        <v>5</v>
      </c>
      <c r="E181" s="1" t="s">
        <v>4</v>
      </c>
    </row>
    <row r="182" spans="1:16" x14ac:dyDescent="0.2">
      <c r="A182" s="3" t="s">
        <v>3</v>
      </c>
      <c r="E182" s="2" t="s">
        <v>200</v>
      </c>
    </row>
    <row r="183" spans="1:16" ht="102" x14ac:dyDescent="0.2">
      <c r="A183" t="s">
        <v>1</v>
      </c>
      <c r="E183" s="1" t="s">
        <v>228</v>
      </c>
    </row>
    <row r="184" spans="1:16" ht="25.5" x14ac:dyDescent="0.2">
      <c r="A184" s="9" t="s">
        <v>11</v>
      </c>
      <c r="B184" s="10" t="s">
        <v>227</v>
      </c>
      <c r="C184" s="10" t="s">
        <v>226</v>
      </c>
      <c r="D184" s="9" t="s">
        <v>4</v>
      </c>
      <c r="E184" s="8" t="s">
        <v>225</v>
      </c>
      <c r="F184" s="7" t="s">
        <v>20</v>
      </c>
      <c r="G184" s="6">
        <v>4</v>
      </c>
      <c r="H184" s="5">
        <v>0</v>
      </c>
      <c r="I184" s="5">
        <f>ROUND(ROUND(H184,2)*ROUND(G184,3),2)</f>
        <v>0</v>
      </c>
      <c r="O184">
        <f>(I184*21)/100</f>
        <v>0</v>
      </c>
      <c r="P184" t="s">
        <v>6</v>
      </c>
    </row>
    <row r="185" spans="1:16" x14ac:dyDescent="0.2">
      <c r="A185" s="4" t="s">
        <v>5</v>
      </c>
      <c r="E185" s="1" t="s">
        <v>4</v>
      </c>
    </row>
    <row r="186" spans="1:16" x14ac:dyDescent="0.2">
      <c r="A186" s="3" t="s">
        <v>3</v>
      </c>
      <c r="E186" s="2" t="s">
        <v>200</v>
      </c>
    </row>
    <row r="187" spans="1:16" ht="140.25" x14ac:dyDescent="0.2">
      <c r="A187" t="s">
        <v>1</v>
      </c>
      <c r="E187" s="1" t="s">
        <v>224</v>
      </c>
    </row>
    <row r="188" spans="1:16" x14ac:dyDescent="0.2">
      <c r="A188" s="9" t="s">
        <v>11</v>
      </c>
      <c r="B188" s="10" t="s">
        <v>223</v>
      </c>
      <c r="C188" s="10" t="s">
        <v>222</v>
      </c>
      <c r="D188" s="9" t="s">
        <v>4</v>
      </c>
      <c r="E188" s="8" t="s">
        <v>221</v>
      </c>
      <c r="F188" s="7" t="s">
        <v>20</v>
      </c>
      <c r="G188" s="6">
        <v>74</v>
      </c>
      <c r="H188" s="5">
        <v>0</v>
      </c>
      <c r="I188" s="5">
        <f>ROUND(ROUND(H188,2)*ROUND(G188,3),2)</f>
        <v>0</v>
      </c>
      <c r="O188">
        <f>(I188*21)/100</f>
        <v>0</v>
      </c>
      <c r="P188" t="s">
        <v>6</v>
      </c>
    </row>
    <row r="189" spans="1:16" x14ac:dyDescent="0.2">
      <c r="A189" s="4" t="s">
        <v>5</v>
      </c>
      <c r="E189" s="1" t="s">
        <v>4</v>
      </c>
    </row>
    <row r="190" spans="1:16" x14ac:dyDescent="0.2">
      <c r="A190" s="3" t="s">
        <v>3</v>
      </c>
      <c r="E190" s="2" t="s">
        <v>2</v>
      </c>
    </row>
    <row r="191" spans="1:16" ht="102" x14ac:dyDescent="0.2">
      <c r="A191" t="s">
        <v>1</v>
      </c>
      <c r="E191" s="1" t="s">
        <v>220</v>
      </c>
    </row>
    <row r="192" spans="1:16" x14ac:dyDescent="0.2">
      <c r="A192" s="9" t="s">
        <v>11</v>
      </c>
      <c r="B192" s="10" t="s">
        <v>219</v>
      </c>
      <c r="C192" s="10" t="s">
        <v>218</v>
      </c>
      <c r="D192" s="9" t="s">
        <v>4</v>
      </c>
      <c r="E192" s="8" t="s">
        <v>217</v>
      </c>
      <c r="F192" s="7" t="s">
        <v>20</v>
      </c>
      <c r="G192" s="6">
        <v>74</v>
      </c>
      <c r="H192" s="5">
        <v>0</v>
      </c>
      <c r="I192" s="5">
        <f>ROUND(ROUND(H192,2)*ROUND(G192,3),2)</f>
        <v>0</v>
      </c>
      <c r="O192">
        <f>(I192*21)/100</f>
        <v>0</v>
      </c>
      <c r="P192" t="s">
        <v>6</v>
      </c>
    </row>
    <row r="193" spans="1:16" x14ac:dyDescent="0.2">
      <c r="A193" s="4" t="s">
        <v>5</v>
      </c>
      <c r="E193" s="1" t="s">
        <v>4</v>
      </c>
    </row>
    <row r="194" spans="1:16" x14ac:dyDescent="0.2">
      <c r="A194" s="3" t="s">
        <v>3</v>
      </c>
      <c r="E194" s="2" t="s">
        <v>2</v>
      </c>
    </row>
    <row r="195" spans="1:16" ht="102" x14ac:dyDescent="0.2">
      <c r="A195" t="s">
        <v>1</v>
      </c>
      <c r="E195" s="1" t="s">
        <v>216</v>
      </c>
    </row>
    <row r="196" spans="1:16" x14ac:dyDescent="0.2">
      <c r="A196" s="9" t="s">
        <v>11</v>
      </c>
      <c r="B196" s="10" t="s">
        <v>215</v>
      </c>
      <c r="C196" s="10" t="s">
        <v>214</v>
      </c>
      <c r="D196" s="9" t="s">
        <v>4</v>
      </c>
      <c r="E196" s="8" t="s">
        <v>213</v>
      </c>
      <c r="F196" s="7" t="s">
        <v>20</v>
      </c>
      <c r="G196" s="6">
        <v>1</v>
      </c>
      <c r="H196" s="5">
        <v>0</v>
      </c>
      <c r="I196" s="5">
        <f>ROUND(ROUND(H196,2)*ROUND(G196,3),2)</f>
        <v>0</v>
      </c>
      <c r="O196">
        <f>(I196*21)/100</f>
        <v>0</v>
      </c>
      <c r="P196" t="s">
        <v>6</v>
      </c>
    </row>
    <row r="197" spans="1:16" x14ac:dyDescent="0.2">
      <c r="A197" s="4" t="s">
        <v>5</v>
      </c>
      <c r="E197" s="1" t="s">
        <v>4</v>
      </c>
    </row>
    <row r="198" spans="1:16" x14ac:dyDescent="0.2">
      <c r="A198" s="3" t="s">
        <v>3</v>
      </c>
      <c r="E198" s="2" t="s">
        <v>200</v>
      </c>
    </row>
    <row r="199" spans="1:16" ht="114.75" x14ac:dyDescent="0.2">
      <c r="A199" t="s">
        <v>1</v>
      </c>
      <c r="E199" s="1" t="s">
        <v>212</v>
      </c>
    </row>
    <row r="200" spans="1:16" x14ac:dyDescent="0.2">
      <c r="A200" s="9" t="s">
        <v>11</v>
      </c>
      <c r="B200" s="10" t="s">
        <v>211</v>
      </c>
      <c r="C200" s="10" t="s">
        <v>210</v>
      </c>
      <c r="D200" s="9" t="s">
        <v>4</v>
      </c>
      <c r="E200" s="8" t="s">
        <v>209</v>
      </c>
      <c r="F200" s="7" t="s">
        <v>20</v>
      </c>
      <c r="G200" s="6">
        <v>1</v>
      </c>
      <c r="H200" s="5">
        <v>0</v>
      </c>
      <c r="I200" s="5">
        <f>ROUND(ROUND(H200,2)*ROUND(G200,3),2)</f>
        <v>0</v>
      </c>
      <c r="O200">
        <f>(I200*21)/100</f>
        <v>0</v>
      </c>
      <c r="P200" t="s">
        <v>6</v>
      </c>
    </row>
    <row r="201" spans="1:16" x14ac:dyDescent="0.2">
      <c r="A201" s="4" t="s">
        <v>5</v>
      </c>
      <c r="E201" s="1" t="s">
        <v>4</v>
      </c>
    </row>
    <row r="202" spans="1:16" x14ac:dyDescent="0.2">
      <c r="A202" s="3" t="s">
        <v>3</v>
      </c>
      <c r="E202" s="2" t="s">
        <v>200</v>
      </c>
    </row>
    <row r="203" spans="1:16" ht="102" x14ac:dyDescent="0.2">
      <c r="A203" t="s">
        <v>1</v>
      </c>
      <c r="E203" s="1" t="s">
        <v>208</v>
      </c>
    </row>
    <row r="204" spans="1:16" x14ac:dyDescent="0.2">
      <c r="A204" s="9" t="s">
        <v>11</v>
      </c>
      <c r="B204" s="10" t="s">
        <v>207</v>
      </c>
      <c r="C204" s="10" t="s">
        <v>206</v>
      </c>
      <c r="D204" s="9" t="s">
        <v>4</v>
      </c>
      <c r="E204" s="8" t="s">
        <v>205</v>
      </c>
      <c r="F204" s="7" t="s">
        <v>20</v>
      </c>
      <c r="G204" s="53">
        <v>1</v>
      </c>
      <c r="H204" s="5">
        <v>0</v>
      </c>
      <c r="I204" s="5">
        <f>ROUND(ROUND(H204,2)*ROUND(G204,3),2)</f>
        <v>0</v>
      </c>
      <c r="O204">
        <f>(I204*21)/100</f>
        <v>0</v>
      </c>
      <c r="P204" t="s">
        <v>6</v>
      </c>
    </row>
    <row r="205" spans="1:16" x14ac:dyDescent="0.2">
      <c r="A205" s="4" t="s">
        <v>5</v>
      </c>
      <c r="E205" s="1" t="s">
        <v>4</v>
      </c>
    </row>
    <row r="206" spans="1:16" x14ac:dyDescent="0.2">
      <c r="A206" s="3" t="s">
        <v>3</v>
      </c>
      <c r="E206" s="2" t="s">
        <v>200</v>
      </c>
    </row>
    <row r="207" spans="1:16" ht="127.5" x14ac:dyDescent="0.2">
      <c r="A207" t="s">
        <v>1</v>
      </c>
      <c r="E207" s="1" t="s">
        <v>204</v>
      </c>
    </row>
    <row r="208" spans="1:16" x14ac:dyDescent="0.2">
      <c r="A208" s="9" t="s">
        <v>11</v>
      </c>
      <c r="B208" s="10" t="s">
        <v>203</v>
      </c>
      <c r="C208" s="10" t="s">
        <v>202</v>
      </c>
      <c r="D208" s="9" t="s">
        <v>4</v>
      </c>
      <c r="E208" s="8" t="s">
        <v>201</v>
      </c>
      <c r="F208" s="7" t="s">
        <v>20</v>
      </c>
      <c r="G208" s="53">
        <v>1</v>
      </c>
      <c r="H208" s="5">
        <v>0</v>
      </c>
      <c r="I208" s="5">
        <f>ROUND(ROUND(H208,2)*ROUND(G208,3),2)</f>
        <v>0</v>
      </c>
      <c r="O208">
        <f>(I208*21)/100</f>
        <v>0</v>
      </c>
      <c r="P208" t="s">
        <v>6</v>
      </c>
    </row>
    <row r="209" spans="1:16" x14ac:dyDescent="0.2">
      <c r="A209" s="4" t="s">
        <v>5</v>
      </c>
      <c r="E209" s="1" t="s">
        <v>4</v>
      </c>
    </row>
    <row r="210" spans="1:16" x14ac:dyDescent="0.2">
      <c r="A210" s="3" t="s">
        <v>3</v>
      </c>
      <c r="E210" s="2" t="s">
        <v>200</v>
      </c>
    </row>
    <row r="211" spans="1:16" ht="102" x14ac:dyDescent="0.2">
      <c r="A211" t="s">
        <v>1</v>
      </c>
      <c r="E211" s="1" t="s">
        <v>199</v>
      </c>
    </row>
    <row r="212" spans="1:16" ht="25.5" x14ac:dyDescent="0.2">
      <c r="A212" s="9" t="s">
        <v>11</v>
      </c>
      <c r="B212" s="10" t="s">
        <v>198</v>
      </c>
      <c r="C212" s="10" t="s">
        <v>197</v>
      </c>
      <c r="D212" s="9" t="s">
        <v>4</v>
      </c>
      <c r="E212" s="8" t="s">
        <v>196</v>
      </c>
      <c r="F212" s="7" t="s">
        <v>20</v>
      </c>
      <c r="G212" s="6">
        <v>1</v>
      </c>
      <c r="H212" s="5">
        <v>0</v>
      </c>
      <c r="I212" s="5">
        <f>ROUND(ROUND(H212,2)*ROUND(G212,3),2)</f>
        <v>0</v>
      </c>
      <c r="O212">
        <f>(I212*21)/100</f>
        <v>0</v>
      </c>
      <c r="P212" t="s">
        <v>6</v>
      </c>
    </row>
    <row r="213" spans="1:16" x14ac:dyDescent="0.2">
      <c r="A213" s="4" t="s">
        <v>5</v>
      </c>
      <c r="E213" s="1" t="s">
        <v>4</v>
      </c>
    </row>
    <row r="214" spans="1:16" x14ac:dyDescent="0.2">
      <c r="A214" s="3" t="s">
        <v>3</v>
      </c>
      <c r="E214" s="2" t="s">
        <v>2</v>
      </c>
    </row>
    <row r="215" spans="1:16" ht="127.5" x14ac:dyDescent="0.2">
      <c r="A215" t="s">
        <v>1</v>
      </c>
      <c r="E215" s="1" t="s">
        <v>195</v>
      </c>
    </row>
    <row r="216" spans="1:16" ht="25.5" x14ac:dyDescent="0.2">
      <c r="A216" s="9" t="s">
        <v>11</v>
      </c>
      <c r="B216" s="10" t="s">
        <v>194</v>
      </c>
      <c r="C216" s="10" t="s">
        <v>193</v>
      </c>
      <c r="D216" s="9" t="s">
        <v>4</v>
      </c>
      <c r="E216" s="8" t="s">
        <v>192</v>
      </c>
      <c r="F216" s="7" t="s">
        <v>20</v>
      </c>
      <c r="G216" s="6">
        <v>1</v>
      </c>
      <c r="H216" s="5">
        <v>0</v>
      </c>
      <c r="I216" s="5">
        <f>ROUND(ROUND(H216,2)*ROUND(G216,3),2)</f>
        <v>0</v>
      </c>
      <c r="O216">
        <f>(I216*21)/100</f>
        <v>0</v>
      </c>
      <c r="P216" t="s">
        <v>6</v>
      </c>
    </row>
    <row r="217" spans="1:16" x14ac:dyDescent="0.2">
      <c r="A217" s="4" t="s">
        <v>5</v>
      </c>
      <c r="E217" s="1" t="s">
        <v>4</v>
      </c>
    </row>
    <row r="218" spans="1:16" x14ac:dyDescent="0.2">
      <c r="A218" s="3" t="s">
        <v>3</v>
      </c>
      <c r="E218" s="2" t="s">
        <v>2</v>
      </c>
    </row>
    <row r="219" spans="1:16" ht="114.75" x14ac:dyDescent="0.2">
      <c r="A219" t="s">
        <v>1</v>
      </c>
      <c r="E219" s="1" t="s">
        <v>191</v>
      </c>
    </row>
    <row r="220" spans="1:16" ht="25.5" x14ac:dyDescent="0.2">
      <c r="A220" s="9" t="s">
        <v>11</v>
      </c>
      <c r="B220" s="10" t="s">
        <v>190</v>
      </c>
      <c r="C220" s="10" t="s">
        <v>189</v>
      </c>
      <c r="D220" s="9" t="s">
        <v>4</v>
      </c>
      <c r="E220" s="8" t="s">
        <v>188</v>
      </c>
      <c r="F220" s="7" t="s">
        <v>187</v>
      </c>
      <c r="G220" s="6">
        <v>54</v>
      </c>
      <c r="H220" s="5">
        <v>0</v>
      </c>
      <c r="I220" s="5">
        <f>ROUND(ROUND(H220,2)*ROUND(G220,3),2)</f>
        <v>0</v>
      </c>
      <c r="O220">
        <f>(I220*21)/100</f>
        <v>0</v>
      </c>
      <c r="P220" t="s">
        <v>6</v>
      </c>
    </row>
    <row r="221" spans="1:16" x14ac:dyDescent="0.2">
      <c r="A221" s="4" t="s">
        <v>5</v>
      </c>
      <c r="E221" s="1" t="s">
        <v>4</v>
      </c>
    </row>
    <row r="222" spans="1:16" x14ac:dyDescent="0.2">
      <c r="A222" s="3" t="s">
        <v>3</v>
      </c>
      <c r="E222" s="2" t="s">
        <v>2</v>
      </c>
    </row>
    <row r="223" spans="1:16" ht="89.25" x14ac:dyDescent="0.2">
      <c r="A223" t="s">
        <v>1</v>
      </c>
      <c r="E223" s="1" t="s">
        <v>186</v>
      </c>
    </row>
    <row r="224" spans="1:16" x14ac:dyDescent="0.2">
      <c r="A224" s="9" t="s">
        <v>11</v>
      </c>
      <c r="B224" s="10" t="s">
        <v>185</v>
      </c>
      <c r="C224" s="10" t="s">
        <v>184</v>
      </c>
      <c r="D224" s="9" t="s">
        <v>4</v>
      </c>
      <c r="E224" s="8" t="s">
        <v>183</v>
      </c>
      <c r="F224" s="7" t="s">
        <v>20</v>
      </c>
      <c r="G224" s="53">
        <v>1</v>
      </c>
      <c r="H224" s="5">
        <v>0</v>
      </c>
      <c r="I224" s="5">
        <f>ROUND(ROUND(H224,2)*ROUND(G224,3),2)</f>
        <v>0</v>
      </c>
      <c r="O224">
        <f>(I224*21)/100</f>
        <v>0</v>
      </c>
      <c r="P224" t="s">
        <v>6</v>
      </c>
    </row>
    <row r="225" spans="1:16" x14ac:dyDescent="0.2">
      <c r="A225" s="4" t="s">
        <v>5</v>
      </c>
      <c r="E225" s="1" t="s">
        <v>4</v>
      </c>
    </row>
    <row r="226" spans="1:16" x14ac:dyDescent="0.2">
      <c r="A226" s="3" t="s">
        <v>3</v>
      </c>
      <c r="E226" s="2" t="s">
        <v>2</v>
      </c>
    </row>
    <row r="227" spans="1:16" ht="89.25" x14ac:dyDescent="0.2">
      <c r="A227" t="s">
        <v>1</v>
      </c>
      <c r="E227" s="1" t="s">
        <v>182</v>
      </c>
    </row>
    <row r="228" spans="1:16" x14ac:dyDescent="0.2">
      <c r="A228" s="9" t="s">
        <v>11</v>
      </c>
      <c r="B228" s="10" t="s">
        <v>181</v>
      </c>
      <c r="C228" s="10" t="s">
        <v>180</v>
      </c>
      <c r="D228" s="9" t="s">
        <v>4</v>
      </c>
      <c r="E228" s="8" t="s">
        <v>179</v>
      </c>
      <c r="F228" s="7" t="s">
        <v>20</v>
      </c>
      <c r="G228" s="53">
        <v>1</v>
      </c>
      <c r="H228" s="5">
        <v>0</v>
      </c>
      <c r="I228" s="5">
        <f>ROUND(ROUND(H228,2)*ROUND(G228,3),2)</f>
        <v>0</v>
      </c>
      <c r="O228">
        <f>(I228*21)/100</f>
        <v>0</v>
      </c>
      <c r="P228" t="s">
        <v>6</v>
      </c>
    </row>
    <row r="229" spans="1:16" x14ac:dyDescent="0.2">
      <c r="A229" s="4" t="s">
        <v>5</v>
      </c>
      <c r="E229" s="1" t="s">
        <v>4</v>
      </c>
    </row>
    <row r="230" spans="1:16" x14ac:dyDescent="0.2">
      <c r="A230" s="3" t="s">
        <v>3</v>
      </c>
      <c r="E230" s="2" t="s">
        <v>2</v>
      </c>
    </row>
    <row r="231" spans="1:16" ht="102" x14ac:dyDescent="0.2">
      <c r="A231" t="s">
        <v>1</v>
      </c>
      <c r="E231" s="1" t="s">
        <v>178</v>
      </c>
    </row>
    <row r="232" spans="1:16" x14ac:dyDescent="0.2">
      <c r="A232" s="9" t="s">
        <v>11</v>
      </c>
      <c r="B232" s="10" t="s">
        <v>177</v>
      </c>
      <c r="C232" s="10" t="s">
        <v>176</v>
      </c>
      <c r="D232" s="9" t="s">
        <v>4</v>
      </c>
      <c r="E232" s="8" t="s">
        <v>175</v>
      </c>
      <c r="F232" s="7" t="s">
        <v>20</v>
      </c>
      <c r="G232" s="6">
        <v>3</v>
      </c>
      <c r="H232" s="5">
        <v>0</v>
      </c>
      <c r="I232" s="5">
        <f>ROUND(ROUND(H232,2)*ROUND(G232,3),2)</f>
        <v>0</v>
      </c>
      <c r="O232">
        <f>(I232*21)/100</f>
        <v>0</v>
      </c>
      <c r="P232" t="s">
        <v>6</v>
      </c>
    </row>
    <row r="233" spans="1:16" x14ac:dyDescent="0.2">
      <c r="A233" s="4" t="s">
        <v>5</v>
      </c>
      <c r="E233" s="1" t="s">
        <v>4</v>
      </c>
    </row>
    <row r="234" spans="1:16" x14ac:dyDescent="0.2">
      <c r="A234" s="3" t="s">
        <v>3</v>
      </c>
      <c r="E234" s="2" t="s">
        <v>72</v>
      </c>
    </row>
    <row r="235" spans="1:16" ht="114.75" x14ac:dyDescent="0.2">
      <c r="A235" t="s">
        <v>1</v>
      </c>
      <c r="E235" s="1" t="s">
        <v>174</v>
      </c>
    </row>
    <row r="236" spans="1:16" x14ac:dyDescent="0.2">
      <c r="A236" s="9" t="s">
        <v>11</v>
      </c>
      <c r="B236" s="10" t="s">
        <v>173</v>
      </c>
      <c r="C236" s="10" t="s">
        <v>172</v>
      </c>
      <c r="D236" s="9" t="s">
        <v>4</v>
      </c>
      <c r="E236" s="8" t="s">
        <v>171</v>
      </c>
      <c r="F236" s="7" t="s">
        <v>20</v>
      </c>
      <c r="G236" s="6">
        <v>3</v>
      </c>
      <c r="H236" s="5">
        <v>0</v>
      </c>
      <c r="I236" s="5">
        <f>ROUND(ROUND(H236,2)*ROUND(G236,3),2)</f>
        <v>0</v>
      </c>
      <c r="O236">
        <f>(I236*21)/100</f>
        <v>0</v>
      </c>
      <c r="P236" t="s">
        <v>6</v>
      </c>
    </row>
    <row r="237" spans="1:16" x14ac:dyDescent="0.2">
      <c r="A237" s="4" t="s">
        <v>5</v>
      </c>
      <c r="E237" s="1" t="s">
        <v>4</v>
      </c>
    </row>
    <row r="238" spans="1:16" x14ac:dyDescent="0.2">
      <c r="A238" s="3" t="s">
        <v>3</v>
      </c>
      <c r="E238" s="2" t="s">
        <v>72</v>
      </c>
    </row>
    <row r="239" spans="1:16" ht="165.75" x14ac:dyDescent="0.2">
      <c r="A239" t="s">
        <v>1</v>
      </c>
      <c r="E239" s="1" t="s">
        <v>170</v>
      </c>
    </row>
    <row r="240" spans="1:16" x14ac:dyDescent="0.2">
      <c r="A240" s="9" t="s">
        <v>11</v>
      </c>
      <c r="B240" s="10" t="s">
        <v>169</v>
      </c>
      <c r="C240" s="10" t="s">
        <v>168</v>
      </c>
      <c r="D240" s="9" t="s">
        <v>4</v>
      </c>
      <c r="E240" s="8" t="s">
        <v>167</v>
      </c>
      <c r="F240" s="7" t="s">
        <v>20</v>
      </c>
      <c r="G240" s="6">
        <v>2</v>
      </c>
      <c r="H240" s="5">
        <v>0</v>
      </c>
      <c r="I240" s="5">
        <f>ROUND(ROUND(H240,2)*ROUND(G240,3),2)</f>
        <v>0</v>
      </c>
      <c r="O240">
        <f>(I240*21)/100</f>
        <v>0</v>
      </c>
      <c r="P240" t="s">
        <v>6</v>
      </c>
    </row>
    <row r="241" spans="1:16" x14ac:dyDescent="0.2">
      <c r="A241" s="4" t="s">
        <v>5</v>
      </c>
      <c r="E241" s="1" t="s">
        <v>4</v>
      </c>
    </row>
    <row r="242" spans="1:16" x14ac:dyDescent="0.2">
      <c r="A242" s="3" t="s">
        <v>3</v>
      </c>
      <c r="E242" s="2" t="s">
        <v>72</v>
      </c>
    </row>
    <row r="243" spans="1:16" ht="153" x14ac:dyDescent="0.2">
      <c r="A243" t="s">
        <v>1</v>
      </c>
      <c r="E243" s="1" t="s">
        <v>166</v>
      </c>
    </row>
    <row r="244" spans="1:16" x14ac:dyDescent="0.2">
      <c r="A244" s="9" t="s">
        <v>11</v>
      </c>
      <c r="B244" s="10" t="s">
        <v>165</v>
      </c>
      <c r="C244" s="10" t="s">
        <v>164</v>
      </c>
      <c r="D244" s="9" t="s">
        <v>4</v>
      </c>
      <c r="E244" s="8" t="s">
        <v>163</v>
      </c>
      <c r="F244" s="7" t="s">
        <v>20</v>
      </c>
      <c r="G244" s="6">
        <v>2</v>
      </c>
      <c r="H244" s="5">
        <v>0</v>
      </c>
      <c r="I244" s="5">
        <f>ROUND(ROUND(H244,2)*ROUND(G244,3),2)</f>
        <v>0</v>
      </c>
      <c r="O244">
        <f>(I244*21)/100</f>
        <v>0</v>
      </c>
      <c r="P244" t="s">
        <v>6</v>
      </c>
    </row>
    <row r="245" spans="1:16" x14ac:dyDescent="0.2">
      <c r="A245" s="4" t="s">
        <v>5</v>
      </c>
      <c r="E245" s="1" t="s">
        <v>4</v>
      </c>
    </row>
    <row r="246" spans="1:16" x14ac:dyDescent="0.2">
      <c r="A246" s="3" t="s">
        <v>3</v>
      </c>
      <c r="E246" s="2" t="s">
        <v>72</v>
      </c>
    </row>
    <row r="247" spans="1:16" ht="114.75" x14ac:dyDescent="0.2">
      <c r="A247" t="s">
        <v>1</v>
      </c>
      <c r="E247" s="1" t="s">
        <v>162</v>
      </c>
    </row>
    <row r="248" spans="1:16" x14ac:dyDescent="0.2">
      <c r="A248" s="9" t="s">
        <v>11</v>
      </c>
      <c r="B248" s="10" t="s">
        <v>161</v>
      </c>
      <c r="C248" s="10" t="s">
        <v>160</v>
      </c>
      <c r="D248" s="9" t="s">
        <v>4</v>
      </c>
      <c r="E248" s="8" t="s">
        <v>159</v>
      </c>
      <c r="F248" s="7" t="s">
        <v>20</v>
      </c>
      <c r="G248" s="6">
        <v>2</v>
      </c>
      <c r="H248" s="5">
        <v>0</v>
      </c>
      <c r="I248" s="5">
        <f>ROUND(ROUND(H248,2)*ROUND(G248,3),2)</f>
        <v>0</v>
      </c>
      <c r="O248">
        <f>(I248*21)/100</f>
        <v>0</v>
      </c>
      <c r="P248" t="s">
        <v>6</v>
      </c>
    </row>
    <row r="249" spans="1:16" x14ac:dyDescent="0.2">
      <c r="A249" s="4" t="s">
        <v>5</v>
      </c>
      <c r="E249" s="1" t="s">
        <v>4</v>
      </c>
    </row>
    <row r="250" spans="1:16" x14ac:dyDescent="0.2">
      <c r="A250" s="3" t="s">
        <v>3</v>
      </c>
      <c r="E250" s="2" t="s">
        <v>72</v>
      </c>
    </row>
    <row r="251" spans="1:16" ht="165.75" x14ac:dyDescent="0.2">
      <c r="A251" t="s">
        <v>1</v>
      </c>
      <c r="E251" s="1" t="s">
        <v>158</v>
      </c>
    </row>
    <row r="252" spans="1:16" x14ac:dyDescent="0.2">
      <c r="A252" s="9" t="s">
        <v>11</v>
      </c>
      <c r="B252" s="10" t="s">
        <v>157</v>
      </c>
      <c r="C252" s="10" t="s">
        <v>156</v>
      </c>
      <c r="D252" s="9" t="s">
        <v>4</v>
      </c>
      <c r="E252" s="8" t="s">
        <v>155</v>
      </c>
      <c r="F252" s="7" t="s">
        <v>20</v>
      </c>
      <c r="G252" s="6">
        <v>2</v>
      </c>
      <c r="H252" s="5">
        <v>0</v>
      </c>
      <c r="I252" s="5">
        <f>ROUND(ROUND(H252,2)*ROUND(G252,3),2)</f>
        <v>0</v>
      </c>
      <c r="O252">
        <f>(I252*21)/100</f>
        <v>0</v>
      </c>
      <c r="P252" t="s">
        <v>6</v>
      </c>
    </row>
    <row r="253" spans="1:16" x14ac:dyDescent="0.2">
      <c r="A253" s="4" t="s">
        <v>5</v>
      </c>
      <c r="E253" s="1" t="s">
        <v>4</v>
      </c>
    </row>
    <row r="254" spans="1:16" x14ac:dyDescent="0.2">
      <c r="A254" s="3" t="s">
        <v>3</v>
      </c>
      <c r="E254" s="2" t="s">
        <v>72</v>
      </c>
    </row>
    <row r="255" spans="1:16" ht="153" x14ac:dyDescent="0.2">
      <c r="A255" t="s">
        <v>1</v>
      </c>
      <c r="E255" s="1" t="s">
        <v>154</v>
      </c>
    </row>
    <row r="256" spans="1:16" x14ac:dyDescent="0.2">
      <c r="A256" s="9" t="s">
        <v>11</v>
      </c>
      <c r="B256" s="10" t="s">
        <v>153</v>
      </c>
      <c r="C256" s="10" t="s">
        <v>152</v>
      </c>
      <c r="D256" s="9" t="s">
        <v>4</v>
      </c>
      <c r="E256" s="8" t="s">
        <v>151</v>
      </c>
      <c r="F256" s="7" t="s">
        <v>20</v>
      </c>
      <c r="G256" s="6">
        <v>2</v>
      </c>
      <c r="H256" s="5">
        <v>0</v>
      </c>
      <c r="I256" s="5">
        <f>ROUND(ROUND(H256,2)*ROUND(G256,3),2)</f>
        <v>0</v>
      </c>
      <c r="O256">
        <f>(I256*21)/100</f>
        <v>0</v>
      </c>
      <c r="P256" t="s">
        <v>6</v>
      </c>
    </row>
    <row r="257" spans="1:16" x14ac:dyDescent="0.2">
      <c r="A257" s="4" t="s">
        <v>5</v>
      </c>
      <c r="E257" s="1" t="s">
        <v>4</v>
      </c>
    </row>
    <row r="258" spans="1:16" x14ac:dyDescent="0.2">
      <c r="A258" s="3" t="s">
        <v>3</v>
      </c>
      <c r="E258" s="2" t="s">
        <v>72</v>
      </c>
    </row>
    <row r="259" spans="1:16" ht="114.75" x14ac:dyDescent="0.2">
      <c r="A259" t="s">
        <v>1</v>
      </c>
      <c r="E259" s="1" t="s">
        <v>150</v>
      </c>
    </row>
    <row r="260" spans="1:16" x14ac:dyDescent="0.2">
      <c r="A260" s="9" t="s">
        <v>11</v>
      </c>
      <c r="B260" s="10" t="s">
        <v>149</v>
      </c>
      <c r="C260" s="10" t="s">
        <v>148</v>
      </c>
      <c r="D260" s="9" t="s">
        <v>4</v>
      </c>
      <c r="E260" s="8" t="s">
        <v>147</v>
      </c>
      <c r="F260" s="7" t="s">
        <v>20</v>
      </c>
      <c r="G260" s="6">
        <v>2</v>
      </c>
      <c r="H260" s="5">
        <v>0</v>
      </c>
      <c r="I260" s="5">
        <f>ROUND(ROUND(H260,2)*ROUND(G260,3),2)</f>
        <v>0</v>
      </c>
      <c r="O260">
        <f>(I260*21)/100</f>
        <v>0</v>
      </c>
      <c r="P260" t="s">
        <v>6</v>
      </c>
    </row>
    <row r="261" spans="1:16" x14ac:dyDescent="0.2">
      <c r="A261" s="4" t="s">
        <v>5</v>
      </c>
      <c r="E261" s="1" t="s">
        <v>4</v>
      </c>
    </row>
    <row r="262" spans="1:16" x14ac:dyDescent="0.2">
      <c r="A262" s="3" t="s">
        <v>3</v>
      </c>
      <c r="E262" s="2" t="s">
        <v>72</v>
      </c>
    </row>
    <row r="263" spans="1:16" ht="102" x14ac:dyDescent="0.2">
      <c r="A263" t="s">
        <v>1</v>
      </c>
      <c r="E263" s="1" t="s">
        <v>146</v>
      </c>
    </row>
    <row r="264" spans="1:16" x14ac:dyDescent="0.2">
      <c r="A264" s="9" t="s">
        <v>11</v>
      </c>
      <c r="B264" s="10" t="s">
        <v>145</v>
      </c>
      <c r="C264" s="10" t="s">
        <v>144</v>
      </c>
      <c r="D264" s="9" t="s">
        <v>4</v>
      </c>
      <c r="E264" s="8" t="s">
        <v>143</v>
      </c>
      <c r="F264" s="7" t="s">
        <v>20</v>
      </c>
      <c r="G264" s="6">
        <v>2</v>
      </c>
      <c r="H264" s="5">
        <v>0</v>
      </c>
      <c r="I264" s="5">
        <f>ROUND(ROUND(H264,2)*ROUND(G264,3),2)</f>
        <v>0</v>
      </c>
      <c r="O264">
        <f>(I264*21)/100</f>
        <v>0</v>
      </c>
      <c r="P264" t="s">
        <v>6</v>
      </c>
    </row>
    <row r="265" spans="1:16" x14ac:dyDescent="0.2">
      <c r="A265" s="4" t="s">
        <v>5</v>
      </c>
      <c r="E265" s="1" t="s">
        <v>4</v>
      </c>
    </row>
    <row r="266" spans="1:16" x14ac:dyDescent="0.2">
      <c r="A266" s="3" t="s">
        <v>3</v>
      </c>
      <c r="E266" s="2" t="s">
        <v>72</v>
      </c>
    </row>
    <row r="267" spans="1:16" ht="140.25" x14ac:dyDescent="0.2">
      <c r="A267" t="s">
        <v>1</v>
      </c>
      <c r="E267" s="1" t="s">
        <v>142</v>
      </c>
    </row>
    <row r="268" spans="1:16" x14ac:dyDescent="0.2">
      <c r="A268" s="9" t="s">
        <v>11</v>
      </c>
      <c r="B268" s="10" t="s">
        <v>141</v>
      </c>
      <c r="C268" s="10" t="s">
        <v>140</v>
      </c>
      <c r="D268" s="9" t="s">
        <v>4</v>
      </c>
      <c r="E268" s="8" t="s">
        <v>139</v>
      </c>
      <c r="F268" s="7" t="s">
        <v>20</v>
      </c>
      <c r="G268" s="6">
        <v>5</v>
      </c>
      <c r="H268" s="5">
        <v>0</v>
      </c>
      <c r="I268" s="5">
        <f>ROUND(ROUND(H268,2)*ROUND(G268,3),2)</f>
        <v>0</v>
      </c>
      <c r="O268">
        <f>(I268*21)/100</f>
        <v>0</v>
      </c>
      <c r="P268" t="s">
        <v>6</v>
      </c>
    </row>
    <row r="269" spans="1:16" x14ac:dyDescent="0.2">
      <c r="A269" s="4" t="s">
        <v>5</v>
      </c>
      <c r="E269" s="1" t="s">
        <v>4</v>
      </c>
    </row>
    <row r="270" spans="1:16" x14ac:dyDescent="0.2">
      <c r="A270" s="3" t="s">
        <v>3</v>
      </c>
      <c r="E270" s="2" t="s">
        <v>72</v>
      </c>
    </row>
    <row r="271" spans="1:16" ht="114.75" x14ac:dyDescent="0.2">
      <c r="A271" t="s">
        <v>1</v>
      </c>
      <c r="E271" s="1" t="s">
        <v>138</v>
      </c>
    </row>
    <row r="272" spans="1:16" x14ac:dyDescent="0.2">
      <c r="A272" s="9" t="s">
        <v>11</v>
      </c>
      <c r="B272" s="10" t="s">
        <v>137</v>
      </c>
      <c r="C272" s="10" t="s">
        <v>136</v>
      </c>
      <c r="D272" s="9" t="s">
        <v>4</v>
      </c>
      <c r="E272" s="8" t="s">
        <v>135</v>
      </c>
      <c r="F272" s="7" t="s">
        <v>20</v>
      </c>
      <c r="G272" s="6">
        <v>5</v>
      </c>
      <c r="H272" s="5">
        <v>0</v>
      </c>
      <c r="I272" s="5">
        <f>ROUND(ROUND(H272,2)*ROUND(G272,3),2)</f>
        <v>0</v>
      </c>
      <c r="O272">
        <f>(I272*21)/100</f>
        <v>0</v>
      </c>
      <c r="P272" t="s">
        <v>6</v>
      </c>
    </row>
    <row r="273" spans="1:16" x14ac:dyDescent="0.2">
      <c r="A273" s="4" t="s">
        <v>5</v>
      </c>
      <c r="E273" s="1" t="s">
        <v>4</v>
      </c>
    </row>
    <row r="274" spans="1:16" x14ac:dyDescent="0.2">
      <c r="A274" s="3" t="s">
        <v>3</v>
      </c>
      <c r="E274" s="2" t="s">
        <v>72</v>
      </c>
    </row>
    <row r="275" spans="1:16" ht="114.75" x14ac:dyDescent="0.2">
      <c r="A275" t="s">
        <v>1</v>
      </c>
      <c r="E275" s="1" t="s">
        <v>134</v>
      </c>
    </row>
    <row r="276" spans="1:16" x14ac:dyDescent="0.2">
      <c r="A276" s="9" t="s">
        <v>11</v>
      </c>
      <c r="B276" s="10" t="s">
        <v>133</v>
      </c>
      <c r="C276" s="10" t="s">
        <v>132</v>
      </c>
      <c r="D276" s="9" t="s">
        <v>4</v>
      </c>
      <c r="E276" s="8" t="s">
        <v>131</v>
      </c>
      <c r="F276" s="7" t="s">
        <v>20</v>
      </c>
      <c r="G276" s="6">
        <v>2</v>
      </c>
      <c r="H276" s="5">
        <v>0</v>
      </c>
      <c r="I276" s="5">
        <f>ROUND(ROUND(H276,2)*ROUND(G276,3),2)</f>
        <v>0</v>
      </c>
      <c r="O276">
        <f>(I276*21)/100</f>
        <v>0</v>
      </c>
      <c r="P276" t="s">
        <v>6</v>
      </c>
    </row>
    <row r="277" spans="1:16" x14ac:dyDescent="0.2">
      <c r="A277" s="4" t="s">
        <v>5</v>
      </c>
      <c r="E277" s="1" t="s">
        <v>4</v>
      </c>
    </row>
    <row r="278" spans="1:16" x14ac:dyDescent="0.2">
      <c r="A278" s="3" t="s">
        <v>3</v>
      </c>
      <c r="E278" s="2" t="s">
        <v>72</v>
      </c>
    </row>
    <row r="279" spans="1:16" ht="140.25" x14ac:dyDescent="0.2">
      <c r="A279" t="s">
        <v>1</v>
      </c>
      <c r="E279" s="1" t="s">
        <v>130</v>
      </c>
    </row>
    <row r="280" spans="1:16" ht="25.5" x14ac:dyDescent="0.2">
      <c r="A280" s="9" t="s">
        <v>11</v>
      </c>
      <c r="B280" s="10" t="s">
        <v>129</v>
      </c>
      <c r="C280" s="10" t="s">
        <v>128</v>
      </c>
      <c r="D280" s="9" t="s">
        <v>4</v>
      </c>
      <c r="E280" s="8" t="s">
        <v>127</v>
      </c>
      <c r="F280" s="7" t="s">
        <v>20</v>
      </c>
      <c r="G280" s="6">
        <v>9</v>
      </c>
      <c r="H280" s="5">
        <v>0</v>
      </c>
      <c r="I280" s="5">
        <f>ROUND(ROUND(H280,2)*ROUND(G280,3),2)</f>
        <v>0</v>
      </c>
      <c r="O280">
        <f>(I280*21)/100</f>
        <v>0</v>
      </c>
      <c r="P280" t="s">
        <v>6</v>
      </c>
    </row>
    <row r="281" spans="1:16" x14ac:dyDescent="0.2">
      <c r="A281" s="4" t="s">
        <v>5</v>
      </c>
      <c r="E281" s="1" t="s">
        <v>4</v>
      </c>
    </row>
    <row r="282" spans="1:16" x14ac:dyDescent="0.2">
      <c r="A282" s="3" t="s">
        <v>3</v>
      </c>
      <c r="E282" s="2" t="s">
        <v>72</v>
      </c>
    </row>
    <row r="283" spans="1:16" ht="114.75" x14ac:dyDescent="0.2">
      <c r="A283" t="s">
        <v>1</v>
      </c>
      <c r="E283" s="1" t="s">
        <v>126</v>
      </c>
    </row>
    <row r="284" spans="1:16" ht="25.5" x14ac:dyDescent="0.2">
      <c r="A284" s="9" t="s">
        <v>11</v>
      </c>
      <c r="B284" s="10" t="s">
        <v>125</v>
      </c>
      <c r="C284" s="10" t="s">
        <v>124</v>
      </c>
      <c r="D284" s="9" t="s">
        <v>4</v>
      </c>
      <c r="E284" s="8" t="s">
        <v>123</v>
      </c>
      <c r="F284" s="7" t="s">
        <v>20</v>
      </c>
      <c r="G284" s="6">
        <v>9</v>
      </c>
      <c r="H284" s="5">
        <v>0</v>
      </c>
      <c r="I284" s="5">
        <f>ROUND(ROUND(H284,2)*ROUND(G284,3),2)</f>
        <v>0</v>
      </c>
      <c r="O284">
        <f>(I284*21)/100</f>
        <v>0</v>
      </c>
      <c r="P284" t="s">
        <v>6</v>
      </c>
    </row>
    <row r="285" spans="1:16" x14ac:dyDescent="0.2">
      <c r="A285" s="4" t="s">
        <v>5</v>
      </c>
      <c r="E285" s="1" t="s">
        <v>4</v>
      </c>
    </row>
    <row r="286" spans="1:16" x14ac:dyDescent="0.2">
      <c r="A286" s="3" t="s">
        <v>3</v>
      </c>
      <c r="E286" s="2" t="s">
        <v>72</v>
      </c>
    </row>
    <row r="287" spans="1:16" ht="127.5" x14ac:dyDescent="0.2">
      <c r="A287" t="s">
        <v>1</v>
      </c>
      <c r="E287" s="1" t="s">
        <v>122</v>
      </c>
    </row>
    <row r="288" spans="1:16" ht="25.5" x14ac:dyDescent="0.2">
      <c r="A288" s="9" t="s">
        <v>11</v>
      </c>
      <c r="B288" s="10" t="s">
        <v>121</v>
      </c>
      <c r="C288" s="10" t="s">
        <v>120</v>
      </c>
      <c r="D288" s="9" t="s">
        <v>4</v>
      </c>
      <c r="E288" s="8" t="s">
        <v>119</v>
      </c>
      <c r="F288" s="7" t="s">
        <v>20</v>
      </c>
      <c r="G288" s="6">
        <v>12</v>
      </c>
      <c r="H288" s="5">
        <v>0</v>
      </c>
      <c r="I288" s="5">
        <f>ROUND(ROUND(H288,2)*ROUND(G288,3),2)</f>
        <v>0</v>
      </c>
      <c r="O288">
        <f>(I288*21)/100</f>
        <v>0</v>
      </c>
      <c r="P288" t="s">
        <v>6</v>
      </c>
    </row>
    <row r="289" spans="1:16" x14ac:dyDescent="0.2">
      <c r="A289" s="4" t="s">
        <v>5</v>
      </c>
      <c r="E289" s="1" t="s">
        <v>4</v>
      </c>
    </row>
    <row r="290" spans="1:16" x14ac:dyDescent="0.2">
      <c r="A290" s="3" t="s">
        <v>3</v>
      </c>
      <c r="E290" s="2" t="s">
        <v>72</v>
      </c>
    </row>
    <row r="291" spans="1:16" ht="140.25" x14ac:dyDescent="0.2">
      <c r="A291" t="s">
        <v>1</v>
      </c>
      <c r="E291" s="1" t="s">
        <v>118</v>
      </c>
    </row>
    <row r="292" spans="1:16" ht="38.25" x14ac:dyDescent="0.2">
      <c r="A292" s="9" t="s">
        <v>11</v>
      </c>
      <c r="B292" s="10" t="s">
        <v>117</v>
      </c>
      <c r="C292" s="10" t="s">
        <v>116</v>
      </c>
      <c r="D292" s="9" t="s">
        <v>4</v>
      </c>
      <c r="E292" s="8" t="s">
        <v>115</v>
      </c>
      <c r="F292" s="7" t="s">
        <v>20</v>
      </c>
      <c r="G292" s="6">
        <v>1</v>
      </c>
      <c r="H292" s="5">
        <v>0</v>
      </c>
      <c r="I292" s="5">
        <f>ROUND(ROUND(H292,2)*ROUND(G292,3),2)</f>
        <v>0</v>
      </c>
      <c r="O292">
        <f>(I292*21)/100</f>
        <v>0</v>
      </c>
      <c r="P292" t="s">
        <v>6</v>
      </c>
    </row>
    <row r="293" spans="1:16" x14ac:dyDescent="0.2">
      <c r="A293" s="4" t="s">
        <v>5</v>
      </c>
      <c r="E293" s="1" t="s">
        <v>4</v>
      </c>
    </row>
    <row r="294" spans="1:16" x14ac:dyDescent="0.2">
      <c r="A294" s="3" t="s">
        <v>3</v>
      </c>
      <c r="E294" s="2" t="s">
        <v>72</v>
      </c>
    </row>
    <row r="295" spans="1:16" ht="140.25" x14ac:dyDescent="0.2">
      <c r="A295" t="s">
        <v>1</v>
      </c>
      <c r="E295" s="1" t="s">
        <v>114</v>
      </c>
    </row>
    <row r="296" spans="1:16" ht="25.5" x14ac:dyDescent="0.2">
      <c r="A296" s="9" t="s">
        <v>11</v>
      </c>
      <c r="B296" s="10" t="s">
        <v>113</v>
      </c>
      <c r="C296" s="10" t="s">
        <v>112</v>
      </c>
      <c r="D296" s="9" t="s">
        <v>4</v>
      </c>
      <c r="E296" s="8" t="s">
        <v>111</v>
      </c>
      <c r="F296" s="7" t="s">
        <v>20</v>
      </c>
      <c r="G296" s="6">
        <v>1</v>
      </c>
      <c r="H296" s="5">
        <v>0</v>
      </c>
      <c r="I296" s="5">
        <f>ROUND(ROUND(H296,2)*ROUND(G296,3),2)</f>
        <v>0</v>
      </c>
      <c r="O296">
        <f>(I296*21)/100</f>
        <v>0</v>
      </c>
      <c r="P296" t="s">
        <v>6</v>
      </c>
    </row>
    <row r="297" spans="1:16" x14ac:dyDescent="0.2">
      <c r="A297" s="4" t="s">
        <v>5</v>
      </c>
      <c r="E297" s="1" t="s">
        <v>4</v>
      </c>
    </row>
    <row r="298" spans="1:16" x14ac:dyDescent="0.2">
      <c r="A298" s="3" t="s">
        <v>3</v>
      </c>
      <c r="E298" s="2" t="s">
        <v>72</v>
      </c>
    </row>
    <row r="299" spans="1:16" ht="153" x14ac:dyDescent="0.2">
      <c r="A299" t="s">
        <v>1</v>
      </c>
      <c r="E299" s="1" t="s">
        <v>110</v>
      </c>
    </row>
    <row r="300" spans="1:16" ht="38.25" x14ac:dyDescent="0.2">
      <c r="A300" s="9" t="s">
        <v>11</v>
      </c>
      <c r="B300" s="10" t="s">
        <v>109</v>
      </c>
      <c r="C300" s="10" t="s">
        <v>108</v>
      </c>
      <c r="D300" s="9" t="s">
        <v>4</v>
      </c>
      <c r="E300" s="8" t="s">
        <v>107</v>
      </c>
      <c r="F300" s="7" t="s">
        <v>20</v>
      </c>
      <c r="G300" s="6">
        <v>2</v>
      </c>
      <c r="H300" s="5">
        <v>0</v>
      </c>
      <c r="I300" s="5">
        <f>ROUND(ROUND(H300,2)*ROUND(G300,3),2)</f>
        <v>0</v>
      </c>
      <c r="O300">
        <f>(I300*21)/100</f>
        <v>0</v>
      </c>
      <c r="P300" t="s">
        <v>6</v>
      </c>
    </row>
    <row r="301" spans="1:16" x14ac:dyDescent="0.2">
      <c r="A301" s="4" t="s">
        <v>5</v>
      </c>
      <c r="E301" s="1" t="s">
        <v>4</v>
      </c>
    </row>
    <row r="302" spans="1:16" x14ac:dyDescent="0.2">
      <c r="A302" s="3" t="s">
        <v>3</v>
      </c>
      <c r="E302" s="2" t="s">
        <v>72</v>
      </c>
    </row>
    <row r="303" spans="1:16" ht="165.75" x14ac:dyDescent="0.2">
      <c r="A303" t="s">
        <v>1</v>
      </c>
      <c r="E303" s="1" t="s">
        <v>106</v>
      </c>
    </row>
    <row r="304" spans="1:16" ht="25.5" x14ac:dyDescent="0.2">
      <c r="A304" s="9" t="s">
        <v>11</v>
      </c>
      <c r="B304" s="10" t="s">
        <v>105</v>
      </c>
      <c r="C304" s="10" t="s">
        <v>104</v>
      </c>
      <c r="D304" s="9" t="s">
        <v>4</v>
      </c>
      <c r="E304" s="8" t="s">
        <v>103</v>
      </c>
      <c r="F304" s="7" t="s">
        <v>20</v>
      </c>
      <c r="G304" s="53">
        <v>2</v>
      </c>
      <c r="H304" s="5">
        <v>0</v>
      </c>
      <c r="I304" s="5">
        <f>ROUND(ROUND(H304,2)*ROUND(G304,3),2)</f>
        <v>0</v>
      </c>
      <c r="O304">
        <f>(I304*21)/100</f>
        <v>0</v>
      </c>
      <c r="P304" t="s">
        <v>6</v>
      </c>
    </row>
    <row r="305" spans="1:16" x14ac:dyDescent="0.2">
      <c r="A305" s="4" t="s">
        <v>5</v>
      </c>
      <c r="E305" s="1" t="s">
        <v>4</v>
      </c>
    </row>
    <row r="306" spans="1:16" x14ac:dyDescent="0.2">
      <c r="A306" s="3" t="s">
        <v>3</v>
      </c>
      <c r="E306" s="2" t="s">
        <v>81</v>
      </c>
    </row>
    <row r="307" spans="1:16" ht="140.25" x14ac:dyDescent="0.2">
      <c r="A307" t="s">
        <v>1</v>
      </c>
      <c r="E307" s="1" t="s">
        <v>102</v>
      </c>
    </row>
    <row r="308" spans="1:16" ht="25.5" x14ac:dyDescent="0.2">
      <c r="A308" s="9" t="s">
        <v>11</v>
      </c>
      <c r="B308" s="10" t="s">
        <v>101</v>
      </c>
      <c r="C308" s="10" t="s">
        <v>100</v>
      </c>
      <c r="D308" s="9" t="s">
        <v>4</v>
      </c>
      <c r="E308" s="8" t="s">
        <v>99</v>
      </c>
      <c r="F308" s="7" t="s">
        <v>20</v>
      </c>
      <c r="G308" s="6">
        <v>10</v>
      </c>
      <c r="H308" s="5">
        <v>0</v>
      </c>
      <c r="I308" s="5">
        <f>ROUND(ROUND(H308,2)*ROUND(G308,3),2)</f>
        <v>0</v>
      </c>
      <c r="O308">
        <f>(I308*21)/100</f>
        <v>0</v>
      </c>
      <c r="P308" t="s">
        <v>6</v>
      </c>
    </row>
    <row r="309" spans="1:16" x14ac:dyDescent="0.2">
      <c r="A309" s="4" t="s">
        <v>5</v>
      </c>
      <c r="E309" s="1" t="s">
        <v>4</v>
      </c>
    </row>
    <row r="310" spans="1:16" x14ac:dyDescent="0.2">
      <c r="A310" s="3" t="s">
        <v>3</v>
      </c>
      <c r="E310" s="2" t="s">
        <v>98</v>
      </c>
    </row>
    <row r="311" spans="1:16" ht="153" x14ac:dyDescent="0.2">
      <c r="A311" t="s">
        <v>1</v>
      </c>
      <c r="E311" s="1" t="s">
        <v>97</v>
      </c>
    </row>
    <row r="312" spans="1:16" ht="25.5" x14ac:dyDescent="0.2">
      <c r="A312" s="9" t="s">
        <v>11</v>
      </c>
      <c r="B312" s="10" t="s">
        <v>96</v>
      </c>
      <c r="C312" s="10" t="s">
        <v>95</v>
      </c>
      <c r="D312" s="9" t="s">
        <v>4</v>
      </c>
      <c r="E312" s="8" t="s">
        <v>94</v>
      </c>
      <c r="F312" s="7" t="s">
        <v>20</v>
      </c>
      <c r="G312" s="6">
        <v>2</v>
      </c>
      <c r="H312" s="5">
        <v>0</v>
      </c>
      <c r="I312" s="5">
        <f>ROUND(ROUND(H312,2)*ROUND(G312,3),2)</f>
        <v>0</v>
      </c>
      <c r="O312">
        <f>(I312*21)/100</f>
        <v>0</v>
      </c>
      <c r="P312" t="s">
        <v>6</v>
      </c>
    </row>
    <row r="313" spans="1:16" x14ac:dyDescent="0.2">
      <c r="A313" s="4" t="s">
        <v>5</v>
      </c>
      <c r="E313" s="1" t="s">
        <v>4</v>
      </c>
    </row>
    <row r="314" spans="1:16" x14ac:dyDescent="0.2">
      <c r="A314" s="3" t="s">
        <v>3</v>
      </c>
      <c r="E314" s="2" t="s">
        <v>81</v>
      </c>
    </row>
    <row r="315" spans="1:16" ht="114.75" x14ac:dyDescent="0.2">
      <c r="A315" t="s">
        <v>1</v>
      </c>
      <c r="E315" s="1" t="s">
        <v>93</v>
      </c>
    </row>
    <row r="316" spans="1:16" ht="25.5" x14ac:dyDescent="0.2">
      <c r="A316" s="9" t="s">
        <v>11</v>
      </c>
      <c r="B316" s="10" t="s">
        <v>92</v>
      </c>
      <c r="C316" s="10" t="s">
        <v>91</v>
      </c>
      <c r="D316" s="9" t="s">
        <v>4</v>
      </c>
      <c r="E316" s="8" t="s">
        <v>90</v>
      </c>
      <c r="F316" s="7" t="s">
        <v>20</v>
      </c>
      <c r="G316" s="6">
        <v>2</v>
      </c>
      <c r="H316" s="5">
        <v>0</v>
      </c>
      <c r="I316" s="5">
        <f>ROUND(ROUND(H316,2)*ROUND(G316,3),2)</f>
        <v>0</v>
      </c>
      <c r="O316">
        <f>(I316*21)/100</f>
        <v>0</v>
      </c>
      <c r="P316" t="s">
        <v>6</v>
      </c>
    </row>
    <row r="317" spans="1:16" x14ac:dyDescent="0.2">
      <c r="A317" s="4" t="s">
        <v>5</v>
      </c>
      <c r="E317" s="1" t="s">
        <v>4</v>
      </c>
    </row>
    <row r="318" spans="1:16" x14ac:dyDescent="0.2">
      <c r="A318" s="3" t="s">
        <v>3</v>
      </c>
      <c r="E318" s="2" t="s">
        <v>81</v>
      </c>
    </row>
    <row r="319" spans="1:16" ht="140.25" x14ac:dyDescent="0.2">
      <c r="A319" t="s">
        <v>1</v>
      </c>
      <c r="E319" s="1" t="s">
        <v>89</v>
      </c>
    </row>
    <row r="320" spans="1:16" ht="25.5" x14ac:dyDescent="0.2">
      <c r="A320" s="9" t="s">
        <v>11</v>
      </c>
      <c r="B320" s="10" t="s">
        <v>88</v>
      </c>
      <c r="C320" s="10" t="s">
        <v>87</v>
      </c>
      <c r="D320" s="9" t="s">
        <v>4</v>
      </c>
      <c r="E320" s="8" t="s">
        <v>86</v>
      </c>
      <c r="F320" s="7" t="s">
        <v>20</v>
      </c>
      <c r="G320" s="6">
        <v>2</v>
      </c>
      <c r="H320" s="5">
        <v>0</v>
      </c>
      <c r="I320" s="5">
        <f>ROUND(ROUND(H320,2)*ROUND(G320,3),2)</f>
        <v>0</v>
      </c>
      <c r="O320">
        <f>(I320*21)/100</f>
        <v>0</v>
      </c>
      <c r="P320" t="s">
        <v>6</v>
      </c>
    </row>
    <row r="321" spans="1:16" x14ac:dyDescent="0.2">
      <c r="A321" s="4" t="s">
        <v>5</v>
      </c>
      <c r="E321" s="1" t="s">
        <v>4</v>
      </c>
    </row>
    <row r="322" spans="1:16" x14ac:dyDescent="0.2">
      <c r="A322" s="3" t="s">
        <v>3</v>
      </c>
      <c r="E322" s="2" t="s">
        <v>81</v>
      </c>
    </row>
    <row r="323" spans="1:16" ht="165.75" x14ac:dyDescent="0.2">
      <c r="A323" t="s">
        <v>1</v>
      </c>
      <c r="E323" s="1" t="s">
        <v>85</v>
      </c>
    </row>
    <row r="324" spans="1:16" ht="25.5" x14ac:dyDescent="0.2">
      <c r="A324" s="9" t="s">
        <v>11</v>
      </c>
      <c r="B324" s="10" t="s">
        <v>84</v>
      </c>
      <c r="C324" s="10" t="s">
        <v>83</v>
      </c>
      <c r="D324" s="9" t="s">
        <v>4</v>
      </c>
      <c r="E324" s="8" t="s">
        <v>82</v>
      </c>
      <c r="F324" s="7" t="s">
        <v>20</v>
      </c>
      <c r="G324" s="6">
        <v>4</v>
      </c>
      <c r="H324" s="5">
        <v>0</v>
      </c>
      <c r="I324" s="5">
        <f>ROUND(ROUND(H324,2)*ROUND(G324,3),2)</f>
        <v>0</v>
      </c>
      <c r="O324">
        <f>(I324*21)/100</f>
        <v>0</v>
      </c>
      <c r="P324" t="s">
        <v>6</v>
      </c>
    </row>
    <row r="325" spans="1:16" x14ac:dyDescent="0.2">
      <c r="A325" s="4" t="s">
        <v>5</v>
      </c>
      <c r="E325" s="1" t="s">
        <v>4</v>
      </c>
    </row>
    <row r="326" spans="1:16" x14ac:dyDescent="0.2">
      <c r="A326" s="3" t="s">
        <v>3</v>
      </c>
      <c r="E326" s="2" t="s">
        <v>81</v>
      </c>
    </row>
    <row r="327" spans="1:16" ht="165.75" x14ac:dyDescent="0.2">
      <c r="A327" t="s">
        <v>1</v>
      </c>
      <c r="E327" s="1" t="s">
        <v>80</v>
      </c>
    </row>
    <row r="328" spans="1:16" x14ac:dyDescent="0.2">
      <c r="A328" s="9" t="s">
        <v>11</v>
      </c>
      <c r="B328" s="10" t="s">
        <v>79</v>
      </c>
      <c r="C328" s="10" t="s">
        <v>78</v>
      </c>
      <c r="D328" s="9" t="s">
        <v>4</v>
      </c>
      <c r="E328" s="8" t="s">
        <v>77</v>
      </c>
      <c r="F328" s="7" t="s">
        <v>20</v>
      </c>
      <c r="G328" s="6">
        <v>2</v>
      </c>
      <c r="H328" s="5">
        <v>0</v>
      </c>
      <c r="I328" s="5">
        <f>ROUND(ROUND(H328,2)*ROUND(G328,3),2)</f>
        <v>0</v>
      </c>
      <c r="O328">
        <f>(I328*21)/100</f>
        <v>0</v>
      </c>
      <c r="P328" t="s">
        <v>6</v>
      </c>
    </row>
    <row r="329" spans="1:16" x14ac:dyDescent="0.2">
      <c r="A329" s="4" t="s">
        <v>5</v>
      </c>
      <c r="E329" s="1" t="s">
        <v>4</v>
      </c>
    </row>
    <row r="330" spans="1:16" x14ac:dyDescent="0.2">
      <c r="A330" s="3" t="s">
        <v>3</v>
      </c>
      <c r="E330" s="2" t="s">
        <v>72</v>
      </c>
    </row>
    <row r="331" spans="1:16" ht="114.75" x14ac:dyDescent="0.2">
      <c r="A331" t="s">
        <v>1</v>
      </c>
      <c r="E331" s="1" t="s">
        <v>76</v>
      </c>
    </row>
    <row r="332" spans="1:16" x14ac:dyDescent="0.2">
      <c r="A332" s="9" t="s">
        <v>11</v>
      </c>
      <c r="B332" s="10" t="s">
        <v>75</v>
      </c>
      <c r="C332" s="10" t="s">
        <v>74</v>
      </c>
      <c r="D332" s="9" t="s">
        <v>4</v>
      </c>
      <c r="E332" s="8" t="s">
        <v>73</v>
      </c>
      <c r="F332" s="7" t="s">
        <v>20</v>
      </c>
      <c r="G332" s="6">
        <v>2</v>
      </c>
      <c r="H332" s="5">
        <v>0</v>
      </c>
      <c r="I332" s="5">
        <f>ROUND(ROUND(H332,2)*ROUND(G332,3),2)</f>
        <v>0</v>
      </c>
      <c r="O332">
        <f>(I332*21)/100</f>
        <v>0</v>
      </c>
      <c r="P332" t="s">
        <v>6</v>
      </c>
    </row>
    <row r="333" spans="1:16" x14ac:dyDescent="0.2">
      <c r="A333" s="4" t="s">
        <v>5</v>
      </c>
      <c r="E333" s="1" t="s">
        <v>4</v>
      </c>
    </row>
    <row r="334" spans="1:16" x14ac:dyDescent="0.2">
      <c r="A334" s="3" t="s">
        <v>3</v>
      </c>
      <c r="E334" s="2" t="s">
        <v>72</v>
      </c>
    </row>
    <row r="335" spans="1:16" ht="127.5" x14ac:dyDescent="0.2">
      <c r="A335" t="s">
        <v>1</v>
      </c>
      <c r="E335" s="1" t="s">
        <v>71</v>
      </c>
    </row>
    <row r="336" spans="1:16" x14ac:dyDescent="0.2">
      <c r="A336" s="9" t="s">
        <v>11</v>
      </c>
      <c r="B336" s="10" t="s">
        <v>70</v>
      </c>
      <c r="C336" s="10" t="s">
        <v>69</v>
      </c>
      <c r="D336" s="9" t="s">
        <v>4</v>
      </c>
      <c r="E336" s="8" t="s">
        <v>68</v>
      </c>
      <c r="F336" s="7" t="s">
        <v>20</v>
      </c>
      <c r="G336" s="6">
        <v>1</v>
      </c>
      <c r="H336" s="5">
        <v>0</v>
      </c>
      <c r="I336" s="5">
        <f>ROUND(ROUND(H336,2)*ROUND(G336,3),2)</f>
        <v>0</v>
      </c>
      <c r="O336">
        <f>(I336*21)/100</f>
        <v>0</v>
      </c>
      <c r="P336" t="s">
        <v>6</v>
      </c>
    </row>
    <row r="337" spans="1:16" x14ac:dyDescent="0.2">
      <c r="A337" s="4" t="s">
        <v>5</v>
      </c>
      <c r="E337" s="1" t="s">
        <v>4</v>
      </c>
    </row>
    <row r="338" spans="1:16" x14ac:dyDescent="0.2">
      <c r="A338" s="3" t="s">
        <v>3</v>
      </c>
      <c r="E338" s="2" t="s">
        <v>63</v>
      </c>
    </row>
    <row r="339" spans="1:16" ht="114.75" x14ac:dyDescent="0.2">
      <c r="A339" t="s">
        <v>1</v>
      </c>
      <c r="E339" s="1" t="s">
        <v>67</v>
      </c>
    </row>
    <row r="340" spans="1:16" x14ac:dyDescent="0.2">
      <c r="A340" s="9" t="s">
        <v>11</v>
      </c>
      <c r="B340" s="10" t="s">
        <v>66</v>
      </c>
      <c r="C340" s="10" t="s">
        <v>65</v>
      </c>
      <c r="D340" s="9" t="s">
        <v>4</v>
      </c>
      <c r="E340" s="8" t="s">
        <v>64</v>
      </c>
      <c r="F340" s="7" t="s">
        <v>20</v>
      </c>
      <c r="G340" s="6">
        <v>1</v>
      </c>
      <c r="H340" s="5">
        <v>0</v>
      </c>
      <c r="I340" s="5">
        <f>ROUND(ROUND(H340,2)*ROUND(G340,3),2)</f>
        <v>0</v>
      </c>
      <c r="O340">
        <f>(I340*21)/100</f>
        <v>0</v>
      </c>
      <c r="P340" t="s">
        <v>6</v>
      </c>
    </row>
    <row r="341" spans="1:16" x14ac:dyDescent="0.2">
      <c r="A341" s="4" t="s">
        <v>5</v>
      </c>
      <c r="E341" s="1" t="s">
        <v>4</v>
      </c>
    </row>
    <row r="342" spans="1:16" x14ac:dyDescent="0.2">
      <c r="A342" s="3" t="s">
        <v>3</v>
      </c>
      <c r="E342" s="2" t="s">
        <v>63</v>
      </c>
    </row>
    <row r="343" spans="1:16" ht="114.75" x14ac:dyDescent="0.2">
      <c r="A343" t="s">
        <v>1</v>
      </c>
      <c r="E343" s="1" t="s">
        <v>62</v>
      </c>
    </row>
    <row r="344" spans="1:16" x14ac:dyDescent="0.2">
      <c r="A344" s="9" t="s">
        <v>11</v>
      </c>
      <c r="B344" s="10" t="s">
        <v>61</v>
      </c>
      <c r="C344" s="10" t="s">
        <v>60</v>
      </c>
      <c r="D344" s="9" t="s">
        <v>4</v>
      </c>
      <c r="E344" s="8" t="s">
        <v>59</v>
      </c>
      <c r="F344" s="7" t="s">
        <v>20</v>
      </c>
      <c r="G344" s="6">
        <v>1</v>
      </c>
      <c r="H344" s="5">
        <v>0</v>
      </c>
      <c r="I344" s="5">
        <f>ROUND(ROUND(H344,2)*ROUND(G344,3),2)</f>
        <v>0</v>
      </c>
      <c r="O344">
        <f>(I344*21)/100</f>
        <v>0</v>
      </c>
      <c r="P344" t="s">
        <v>6</v>
      </c>
    </row>
    <row r="345" spans="1:16" x14ac:dyDescent="0.2">
      <c r="A345" s="4" t="s">
        <v>5</v>
      </c>
      <c r="E345" s="1" t="s">
        <v>4</v>
      </c>
    </row>
    <row r="346" spans="1:16" x14ac:dyDescent="0.2">
      <c r="A346" s="3" t="s">
        <v>3</v>
      </c>
      <c r="E346" s="2" t="s">
        <v>54</v>
      </c>
    </row>
    <row r="347" spans="1:16" ht="114.75" x14ac:dyDescent="0.2">
      <c r="A347" t="s">
        <v>1</v>
      </c>
      <c r="E347" s="1" t="s">
        <v>58</v>
      </c>
    </row>
    <row r="348" spans="1:16" x14ac:dyDescent="0.2">
      <c r="A348" s="9" t="s">
        <v>11</v>
      </c>
      <c r="B348" s="10" t="s">
        <v>57</v>
      </c>
      <c r="C348" s="10" t="s">
        <v>56</v>
      </c>
      <c r="D348" s="9" t="s">
        <v>4</v>
      </c>
      <c r="E348" s="8" t="s">
        <v>55</v>
      </c>
      <c r="F348" s="7" t="s">
        <v>20</v>
      </c>
      <c r="G348" s="6">
        <v>1</v>
      </c>
      <c r="H348" s="5">
        <v>0</v>
      </c>
      <c r="I348" s="5">
        <f>ROUND(ROUND(H348,2)*ROUND(G348,3),2)</f>
        <v>0</v>
      </c>
      <c r="O348">
        <f>(I348*21)/100</f>
        <v>0</v>
      </c>
      <c r="P348" t="s">
        <v>6</v>
      </c>
    </row>
    <row r="349" spans="1:16" x14ac:dyDescent="0.2">
      <c r="A349" s="4" t="s">
        <v>5</v>
      </c>
      <c r="E349" s="1" t="s">
        <v>4</v>
      </c>
    </row>
    <row r="350" spans="1:16" x14ac:dyDescent="0.2">
      <c r="A350" s="3" t="s">
        <v>3</v>
      </c>
      <c r="E350" s="2" t="s">
        <v>54</v>
      </c>
    </row>
    <row r="351" spans="1:16" ht="127.5" x14ac:dyDescent="0.2">
      <c r="A351" t="s">
        <v>1</v>
      </c>
      <c r="E351" s="1" t="s">
        <v>53</v>
      </c>
    </row>
    <row r="352" spans="1:16" x14ac:dyDescent="0.2">
      <c r="B352" s="54">
        <v>201</v>
      </c>
      <c r="C352" s="54" t="s">
        <v>419</v>
      </c>
      <c r="D352" s="55" t="s">
        <v>4</v>
      </c>
      <c r="E352" s="56" t="s">
        <v>420</v>
      </c>
      <c r="F352" s="57" t="s">
        <v>20</v>
      </c>
      <c r="G352" s="63">
        <v>2</v>
      </c>
      <c r="H352" s="58">
        <v>0</v>
      </c>
      <c r="I352" s="58">
        <v>0</v>
      </c>
    </row>
    <row r="353" spans="1:16" x14ac:dyDescent="0.2">
      <c r="B353" s="61"/>
      <c r="C353" s="61"/>
      <c r="D353" s="61"/>
      <c r="E353" s="60" t="s">
        <v>4</v>
      </c>
      <c r="F353" s="61"/>
      <c r="G353" s="61"/>
      <c r="H353" s="61"/>
      <c r="I353" s="61"/>
    </row>
    <row r="354" spans="1:16" x14ac:dyDescent="0.2">
      <c r="B354" s="61"/>
      <c r="C354" s="61"/>
      <c r="D354" s="61"/>
      <c r="E354" s="59" t="s">
        <v>421</v>
      </c>
      <c r="F354" s="61"/>
      <c r="G354" s="61"/>
      <c r="H354" s="61"/>
      <c r="I354" s="61"/>
    </row>
    <row r="355" spans="1:16" ht="63.75" x14ac:dyDescent="0.2">
      <c r="B355" s="61"/>
      <c r="C355" s="61"/>
      <c r="D355" s="61"/>
      <c r="E355" s="60" t="s">
        <v>422</v>
      </c>
      <c r="F355" s="61"/>
      <c r="G355" s="61"/>
      <c r="H355" s="61"/>
      <c r="I355" s="61"/>
    </row>
    <row r="356" spans="1:16" s="62" customFormat="1" x14ac:dyDescent="0.2">
      <c r="B356" s="54">
        <v>202</v>
      </c>
      <c r="C356" s="54" t="s">
        <v>424</v>
      </c>
      <c r="D356" s="55" t="s">
        <v>4</v>
      </c>
      <c r="E356" s="56" t="s">
        <v>423</v>
      </c>
      <c r="F356" s="57" t="s">
        <v>20</v>
      </c>
      <c r="G356" s="63">
        <v>2</v>
      </c>
      <c r="H356" s="58">
        <v>0</v>
      </c>
      <c r="I356" s="58">
        <v>0</v>
      </c>
    </row>
    <row r="357" spans="1:16" s="62" customFormat="1" x14ac:dyDescent="0.2">
      <c r="B357" s="61"/>
      <c r="C357" s="61"/>
      <c r="D357" s="61"/>
      <c r="E357" s="60" t="s">
        <v>4</v>
      </c>
      <c r="F357" s="61"/>
      <c r="G357" s="61"/>
      <c r="H357" s="61"/>
      <c r="I357" s="61"/>
    </row>
    <row r="358" spans="1:16" s="62" customFormat="1" x14ac:dyDescent="0.2">
      <c r="B358" s="61"/>
      <c r="C358" s="61"/>
      <c r="D358" s="61"/>
      <c r="E358" s="59" t="s">
        <v>421</v>
      </c>
      <c r="F358" s="61"/>
      <c r="G358" s="61"/>
      <c r="H358" s="61"/>
      <c r="I358" s="61"/>
    </row>
    <row r="359" spans="1:16" s="62" customFormat="1" ht="89.25" x14ac:dyDescent="0.2">
      <c r="B359" s="61"/>
      <c r="C359" s="61"/>
      <c r="D359" s="61"/>
      <c r="E359" s="60" t="s">
        <v>425</v>
      </c>
      <c r="F359" s="61"/>
      <c r="G359" s="61"/>
      <c r="H359" s="61"/>
      <c r="I359" s="61"/>
    </row>
    <row r="360" spans="1:16" s="62" customFormat="1" x14ac:dyDescent="0.2">
      <c r="B360" s="54">
        <v>203</v>
      </c>
      <c r="C360" s="54" t="s">
        <v>426</v>
      </c>
      <c r="D360" s="55" t="s">
        <v>4</v>
      </c>
      <c r="E360" s="56" t="s">
        <v>427</v>
      </c>
      <c r="F360" s="57" t="s">
        <v>428</v>
      </c>
      <c r="G360" s="63">
        <v>3</v>
      </c>
      <c r="H360" s="58">
        <v>0</v>
      </c>
      <c r="I360" s="58">
        <f>ROUND(ROUND(H360,2)*ROUND(G360,3),2)</f>
        <v>0</v>
      </c>
    </row>
    <row r="361" spans="1:16" s="62" customFormat="1" x14ac:dyDescent="0.2">
      <c r="B361" s="61"/>
      <c r="C361" s="61"/>
      <c r="D361" s="61"/>
      <c r="E361" s="60" t="s">
        <v>4</v>
      </c>
      <c r="F361" s="61"/>
      <c r="G361" s="61"/>
      <c r="H361" s="61"/>
      <c r="I361" s="61"/>
    </row>
    <row r="362" spans="1:16" s="62" customFormat="1" x14ac:dyDescent="0.2">
      <c r="B362" s="61"/>
      <c r="C362" s="61"/>
      <c r="D362" s="61"/>
      <c r="E362" s="59" t="s">
        <v>421</v>
      </c>
      <c r="F362" s="61"/>
      <c r="G362" s="61"/>
      <c r="H362" s="61"/>
      <c r="I362" s="61"/>
    </row>
    <row r="363" spans="1:16" s="62" customFormat="1" ht="89.25" x14ac:dyDescent="0.2">
      <c r="B363" s="61"/>
      <c r="C363" s="61"/>
      <c r="D363" s="61"/>
      <c r="E363" s="60" t="s">
        <v>429</v>
      </c>
      <c r="F363" s="61"/>
      <c r="G363" s="61"/>
      <c r="H363" s="61"/>
      <c r="I363" s="61"/>
    </row>
    <row r="364" spans="1:16" s="62" customFormat="1" x14ac:dyDescent="0.2">
      <c r="B364" s="54">
        <v>204</v>
      </c>
      <c r="C364" s="54" t="s">
        <v>433</v>
      </c>
      <c r="D364" s="55" t="s">
        <v>4</v>
      </c>
      <c r="E364" s="56" t="s">
        <v>430</v>
      </c>
      <c r="F364" s="57" t="s">
        <v>20</v>
      </c>
      <c r="G364" s="63">
        <v>2</v>
      </c>
      <c r="H364" s="58">
        <v>0</v>
      </c>
      <c r="I364" s="58">
        <f>ROUND(ROUND(H364,2)*ROUND(G364,3),2)</f>
        <v>0</v>
      </c>
    </row>
    <row r="365" spans="1:16" s="62" customFormat="1" x14ac:dyDescent="0.2">
      <c r="B365" s="61"/>
      <c r="C365" s="61"/>
      <c r="D365" s="61"/>
      <c r="E365" s="60" t="s">
        <v>4</v>
      </c>
      <c r="F365" s="61"/>
      <c r="G365" s="61"/>
      <c r="H365" s="61"/>
      <c r="I365" s="61"/>
    </row>
    <row r="366" spans="1:16" s="62" customFormat="1" x14ac:dyDescent="0.2">
      <c r="B366" s="61"/>
      <c r="C366" s="61"/>
      <c r="D366" s="61"/>
      <c r="E366" s="59" t="s">
        <v>421</v>
      </c>
      <c r="F366" s="61"/>
      <c r="G366" s="61"/>
      <c r="H366" s="61"/>
      <c r="I366" s="61"/>
    </row>
    <row r="367" spans="1:16" s="62" customFormat="1" ht="102" x14ac:dyDescent="0.2">
      <c r="B367" s="61"/>
      <c r="C367" s="61"/>
      <c r="D367" s="61"/>
      <c r="E367" s="60" t="s">
        <v>431</v>
      </c>
      <c r="F367" s="61"/>
      <c r="G367" s="61"/>
      <c r="H367" s="61"/>
      <c r="I367" s="61"/>
    </row>
    <row r="368" spans="1:16" x14ac:dyDescent="0.2">
      <c r="A368" s="9" t="s">
        <v>11</v>
      </c>
      <c r="B368" s="10" t="s">
        <v>52</v>
      </c>
      <c r="C368" s="10" t="s">
        <v>51</v>
      </c>
      <c r="D368" s="9" t="s">
        <v>4</v>
      </c>
      <c r="E368" s="8" t="s">
        <v>50</v>
      </c>
      <c r="F368" s="7" t="s">
        <v>25</v>
      </c>
      <c r="G368" s="6">
        <v>320</v>
      </c>
      <c r="H368" s="5">
        <v>0</v>
      </c>
      <c r="I368" s="5">
        <f>ROUND(ROUND(H368,2)*ROUND(G368,3),2)</f>
        <v>0</v>
      </c>
      <c r="O368">
        <f>(I368*21)/100</f>
        <v>0</v>
      </c>
      <c r="P368" t="s">
        <v>6</v>
      </c>
    </row>
    <row r="369" spans="1:16" x14ac:dyDescent="0.2">
      <c r="A369" s="4" t="s">
        <v>5</v>
      </c>
      <c r="E369" s="1" t="s">
        <v>4</v>
      </c>
    </row>
    <row r="370" spans="1:16" x14ac:dyDescent="0.2">
      <c r="A370" s="3" t="s">
        <v>3</v>
      </c>
      <c r="E370" s="2" t="s">
        <v>19</v>
      </c>
    </row>
    <row r="371" spans="1:16" ht="114.75" x14ac:dyDescent="0.2">
      <c r="A371" t="s">
        <v>1</v>
      </c>
      <c r="E371" s="1" t="s">
        <v>49</v>
      </c>
    </row>
    <row r="372" spans="1:16" x14ac:dyDescent="0.2">
      <c r="A372" s="9" t="s">
        <v>11</v>
      </c>
      <c r="B372" s="10" t="s">
        <v>48</v>
      </c>
      <c r="C372" s="10" t="s">
        <v>47</v>
      </c>
      <c r="D372" s="9" t="s">
        <v>4</v>
      </c>
      <c r="E372" s="8" t="s">
        <v>46</v>
      </c>
      <c r="F372" s="7" t="s">
        <v>25</v>
      </c>
      <c r="G372" s="6">
        <v>8</v>
      </c>
      <c r="H372" s="5">
        <v>0</v>
      </c>
      <c r="I372" s="5">
        <f>ROUND(ROUND(H372,2)*ROUND(G372,3),2)</f>
        <v>0</v>
      </c>
      <c r="O372">
        <f>(I372*21)/100</f>
        <v>0</v>
      </c>
      <c r="P372" t="s">
        <v>6</v>
      </c>
    </row>
    <row r="373" spans="1:16" x14ac:dyDescent="0.2">
      <c r="A373" s="4" t="s">
        <v>5</v>
      </c>
      <c r="E373" s="1" t="s">
        <v>4</v>
      </c>
    </row>
    <row r="374" spans="1:16" x14ac:dyDescent="0.2">
      <c r="A374" s="3" t="s">
        <v>3</v>
      </c>
      <c r="E374" s="2" t="s">
        <v>19</v>
      </c>
    </row>
    <row r="375" spans="1:16" ht="102" x14ac:dyDescent="0.2">
      <c r="A375" t="s">
        <v>1</v>
      </c>
      <c r="E375" s="1" t="s">
        <v>45</v>
      </c>
    </row>
    <row r="376" spans="1:16" x14ac:dyDescent="0.2">
      <c r="A376" s="9" t="s">
        <v>11</v>
      </c>
      <c r="B376" s="10" t="s">
        <v>44</v>
      </c>
      <c r="C376" s="10" t="s">
        <v>43</v>
      </c>
      <c r="D376" s="9" t="s">
        <v>4</v>
      </c>
      <c r="E376" s="8" t="s">
        <v>42</v>
      </c>
      <c r="F376" s="7" t="s">
        <v>20</v>
      </c>
      <c r="G376" s="6">
        <v>62</v>
      </c>
      <c r="H376" s="5">
        <v>0</v>
      </c>
      <c r="I376" s="5">
        <f>ROUND(ROUND(H376,2)*ROUND(G376,3),2)</f>
        <v>0</v>
      </c>
      <c r="O376">
        <f>(I376*21)/100</f>
        <v>0</v>
      </c>
      <c r="P376" t="s">
        <v>6</v>
      </c>
    </row>
    <row r="377" spans="1:16" x14ac:dyDescent="0.2">
      <c r="A377" s="4" t="s">
        <v>5</v>
      </c>
      <c r="E377" s="1" t="s">
        <v>4</v>
      </c>
    </row>
    <row r="378" spans="1:16" x14ac:dyDescent="0.2">
      <c r="A378" s="3" t="s">
        <v>3</v>
      </c>
      <c r="E378" s="2" t="s">
        <v>19</v>
      </c>
    </row>
    <row r="379" spans="1:16" ht="140.25" x14ac:dyDescent="0.2">
      <c r="A379" t="s">
        <v>1</v>
      </c>
      <c r="E379" s="1" t="s">
        <v>41</v>
      </c>
    </row>
    <row r="380" spans="1:16" x14ac:dyDescent="0.2">
      <c r="A380" s="9" t="s">
        <v>11</v>
      </c>
      <c r="B380" s="10" t="s">
        <v>40</v>
      </c>
      <c r="C380" s="10" t="s">
        <v>39</v>
      </c>
      <c r="D380" s="9" t="s">
        <v>4</v>
      </c>
      <c r="E380" s="8" t="s">
        <v>38</v>
      </c>
      <c r="F380" s="7" t="s">
        <v>20</v>
      </c>
      <c r="G380" s="53">
        <v>1</v>
      </c>
      <c r="H380" s="5">
        <v>0</v>
      </c>
      <c r="I380" s="5">
        <f>ROUND(ROUND(H380,2)*ROUND(G380,3),2)</f>
        <v>0</v>
      </c>
      <c r="O380">
        <f>(I380*21)/100</f>
        <v>0</v>
      </c>
      <c r="P380" t="s">
        <v>6</v>
      </c>
    </row>
    <row r="381" spans="1:16" x14ac:dyDescent="0.2">
      <c r="A381" s="4" t="s">
        <v>5</v>
      </c>
      <c r="E381" s="1" t="s">
        <v>4</v>
      </c>
    </row>
    <row r="382" spans="1:16" x14ac:dyDescent="0.2">
      <c r="A382" s="3" t="s">
        <v>3</v>
      </c>
      <c r="E382" s="2" t="s">
        <v>19</v>
      </c>
    </row>
    <row r="383" spans="1:16" ht="102" x14ac:dyDescent="0.2">
      <c r="A383" t="s">
        <v>1</v>
      </c>
      <c r="E383" s="1" t="s">
        <v>37</v>
      </c>
    </row>
    <row r="384" spans="1:16" x14ac:dyDescent="0.2">
      <c r="A384" s="9" t="s">
        <v>11</v>
      </c>
      <c r="B384" s="10" t="s">
        <v>36</v>
      </c>
      <c r="C384" s="10" t="s">
        <v>35</v>
      </c>
      <c r="D384" s="9" t="s">
        <v>4</v>
      </c>
      <c r="E384" s="8" t="s">
        <v>34</v>
      </c>
      <c r="F384" s="7" t="s">
        <v>20</v>
      </c>
      <c r="G384" s="6">
        <v>3</v>
      </c>
      <c r="H384" s="5">
        <v>0</v>
      </c>
      <c r="I384" s="5">
        <f>ROUND(ROUND(H384,2)*ROUND(G384,3),2)</f>
        <v>0</v>
      </c>
      <c r="O384">
        <f>(I384*21)/100</f>
        <v>0</v>
      </c>
      <c r="P384" t="s">
        <v>6</v>
      </c>
    </row>
    <row r="385" spans="1:18" x14ac:dyDescent="0.2">
      <c r="A385" s="4" t="s">
        <v>5</v>
      </c>
      <c r="E385" s="1" t="s">
        <v>4</v>
      </c>
    </row>
    <row r="386" spans="1:18" x14ac:dyDescent="0.2">
      <c r="A386" s="3" t="s">
        <v>3</v>
      </c>
      <c r="E386" s="2" t="s">
        <v>19</v>
      </c>
    </row>
    <row r="387" spans="1:18" ht="114.75" x14ac:dyDescent="0.2">
      <c r="A387" t="s">
        <v>1</v>
      </c>
      <c r="E387" s="1" t="s">
        <v>33</v>
      </c>
    </row>
    <row r="388" spans="1:18" ht="25.5" x14ac:dyDescent="0.2">
      <c r="A388" s="9" t="s">
        <v>11</v>
      </c>
      <c r="B388" s="10" t="s">
        <v>32</v>
      </c>
      <c r="C388" s="10" t="s">
        <v>31</v>
      </c>
      <c r="D388" s="9" t="s">
        <v>4</v>
      </c>
      <c r="E388" s="8" t="s">
        <v>30</v>
      </c>
      <c r="F388" s="7" t="s">
        <v>20</v>
      </c>
      <c r="G388" s="6">
        <v>4</v>
      </c>
      <c r="H388" s="5">
        <v>0</v>
      </c>
      <c r="I388" s="5">
        <f>ROUND(ROUND(H388,2)*ROUND(G388,3),2)</f>
        <v>0</v>
      </c>
      <c r="O388">
        <f>(I388*21)/100</f>
        <v>0</v>
      </c>
      <c r="P388" t="s">
        <v>6</v>
      </c>
    </row>
    <row r="389" spans="1:18" x14ac:dyDescent="0.2">
      <c r="A389" s="4" t="s">
        <v>5</v>
      </c>
      <c r="E389" s="1" t="s">
        <v>4</v>
      </c>
    </row>
    <row r="390" spans="1:18" x14ac:dyDescent="0.2">
      <c r="A390" s="3" t="s">
        <v>3</v>
      </c>
      <c r="E390" s="2" t="s">
        <v>19</v>
      </c>
    </row>
    <row r="391" spans="1:18" ht="127.5" x14ac:dyDescent="0.2">
      <c r="A391" t="s">
        <v>1</v>
      </c>
      <c r="E391" s="1" t="s">
        <v>29</v>
      </c>
    </row>
    <row r="392" spans="1:18" x14ac:dyDescent="0.2">
      <c r="A392" s="9" t="s">
        <v>11</v>
      </c>
      <c r="B392" s="10" t="s">
        <v>28</v>
      </c>
      <c r="C392" s="10" t="s">
        <v>27</v>
      </c>
      <c r="D392" s="9" t="s">
        <v>4</v>
      </c>
      <c r="E392" s="8" t="s">
        <v>26</v>
      </c>
      <c r="F392" s="7" t="s">
        <v>25</v>
      </c>
      <c r="G392" s="6">
        <v>120</v>
      </c>
      <c r="H392" s="5">
        <v>0</v>
      </c>
      <c r="I392" s="5">
        <f>ROUND(ROUND(H392,2)*ROUND(G392,3),2)</f>
        <v>0</v>
      </c>
      <c r="O392">
        <f>(I392*21)/100</f>
        <v>0</v>
      </c>
      <c r="P392" t="s">
        <v>6</v>
      </c>
    </row>
    <row r="393" spans="1:18" x14ac:dyDescent="0.2">
      <c r="A393" s="4" t="s">
        <v>5</v>
      </c>
      <c r="E393" s="1" t="s">
        <v>4</v>
      </c>
    </row>
    <row r="394" spans="1:18" x14ac:dyDescent="0.2">
      <c r="A394" s="3" t="s">
        <v>3</v>
      </c>
      <c r="E394" s="2" t="s">
        <v>19</v>
      </c>
    </row>
    <row r="395" spans="1:18" ht="114.75" x14ac:dyDescent="0.2">
      <c r="A395" t="s">
        <v>1</v>
      </c>
      <c r="E395" s="1" t="s">
        <v>24</v>
      </c>
    </row>
    <row r="396" spans="1:18" x14ac:dyDescent="0.2">
      <c r="A396" s="9" t="s">
        <v>11</v>
      </c>
      <c r="B396" s="10" t="s">
        <v>23</v>
      </c>
      <c r="C396" s="10" t="s">
        <v>22</v>
      </c>
      <c r="D396" s="9" t="s">
        <v>4</v>
      </c>
      <c r="E396" s="8" t="s">
        <v>21</v>
      </c>
      <c r="F396" s="7" t="s">
        <v>20</v>
      </c>
      <c r="G396" s="6">
        <v>1</v>
      </c>
      <c r="H396" s="5">
        <v>0</v>
      </c>
      <c r="I396" s="5">
        <f>ROUND(ROUND(H396,2)*ROUND(G396,3),2)</f>
        <v>0</v>
      </c>
      <c r="O396">
        <f>(I396*21)/100</f>
        <v>0</v>
      </c>
      <c r="P396" t="s">
        <v>6</v>
      </c>
    </row>
    <row r="397" spans="1:18" x14ac:dyDescent="0.2">
      <c r="A397" s="4" t="s">
        <v>5</v>
      </c>
      <c r="E397" s="1" t="s">
        <v>4</v>
      </c>
    </row>
    <row r="398" spans="1:18" x14ac:dyDescent="0.2">
      <c r="A398" s="3" t="s">
        <v>3</v>
      </c>
      <c r="E398" s="2" t="s">
        <v>19</v>
      </c>
    </row>
    <row r="399" spans="1:18" ht="76.5" x14ac:dyDescent="0.2">
      <c r="A399" t="s">
        <v>1</v>
      </c>
      <c r="E399" s="1" t="s">
        <v>18</v>
      </c>
    </row>
    <row r="400" spans="1:18" ht="12.75" customHeight="1" x14ac:dyDescent="0.2">
      <c r="A400" s="12" t="s">
        <v>17</v>
      </c>
      <c r="B400" s="12"/>
      <c r="C400" s="14" t="s">
        <v>16</v>
      </c>
      <c r="D400" s="12"/>
      <c r="E400" s="13" t="s">
        <v>15</v>
      </c>
      <c r="F400" s="12"/>
      <c r="G400" s="12"/>
      <c r="H400" s="12"/>
      <c r="I400" s="11">
        <f>0+Q400</f>
        <v>0</v>
      </c>
      <c r="O400">
        <f>0+R400</f>
        <v>0</v>
      </c>
      <c r="Q400">
        <f>0+I401+I405</f>
        <v>0</v>
      </c>
      <c r="R400">
        <f>0+O401+O405</f>
        <v>0</v>
      </c>
    </row>
    <row r="401" spans="1:16" x14ac:dyDescent="0.2">
      <c r="A401" s="9" t="s">
        <v>11</v>
      </c>
      <c r="B401" s="10" t="s">
        <v>14</v>
      </c>
      <c r="C401" s="10" t="s">
        <v>13</v>
      </c>
      <c r="D401" s="9" t="s">
        <v>4</v>
      </c>
      <c r="E401" s="8" t="s">
        <v>12</v>
      </c>
      <c r="F401" s="7" t="s">
        <v>7</v>
      </c>
      <c r="G401" s="6">
        <v>2</v>
      </c>
      <c r="H401" s="5">
        <v>0</v>
      </c>
      <c r="I401" s="5">
        <f>ROUND(ROUND(H401,2)*ROUND(G401,3),2)</f>
        <v>0</v>
      </c>
      <c r="O401">
        <f>(I401*21)/100</f>
        <v>0</v>
      </c>
      <c r="P401" t="s">
        <v>6</v>
      </c>
    </row>
    <row r="402" spans="1:16" x14ac:dyDescent="0.2">
      <c r="A402" s="4" t="s">
        <v>5</v>
      </c>
      <c r="E402" s="1" t="s">
        <v>4</v>
      </c>
    </row>
    <row r="403" spans="1:16" x14ac:dyDescent="0.2">
      <c r="A403" s="3" t="s">
        <v>3</v>
      </c>
      <c r="E403" s="2" t="s">
        <v>2</v>
      </c>
    </row>
    <row r="404" spans="1:16" x14ac:dyDescent="0.2">
      <c r="A404" t="s">
        <v>1</v>
      </c>
      <c r="E404" s="1" t="s">
        <v>0</v>
      </c>
    </row>
    <row r="405" spans="1:16" x14ac:dyDescent="0.2">
      <c r="A405" s="9" t="s">
        <v>11</v>
      </c>
      <c r="B405" s="10" t="s">
        <v>10</v>
      </c>
      <c r="C405" s="10" t="s">
        <v>9</v>
      </c>
      <c r="D405" s="9" t="s">
        <v>4</v>
      </c>
      <c r="E405" s="8" t="s">
        <v>8</v>
      </c>
      <c r="F405" s="7" t="s">
        <v>7</v>
      </c>
      <c r="G405" s="53">
        <v>473.76</v>
      </c>
      <c r="H405" s="5">
        <v>0</v>
      </c>
      <c r="I405" s="5">
        <f>ROUND(ROUND(H405,2)*ROUND(G405,3),2)</f>
        <v>0</v>
      </c>
      <c r="O405">
        <f>(I405*21)/100</f>
        <v>0</v>
      </c>
      <c r="P405" t="s">
        <v>6</v>
      </c>
    </row>
    <row r="406" spans="1:16" x14ac:dyDescent="0.2">
      <c r="A406" s="4" t="s">
        <v>5</v>
      </c>
      <c r="E406" s="1" t="s">
        <v>4</v>
      </c>
    </row>
    <row r="407" spans="1:16" x14ac:dyDescent="0.2">
      <c r="A407" s="3" t="s">
        <v>3</v>
      </c>
      <c r="E407" s="2" t="s">
        <v>2</v>
      </c>
    </row>
    <row r="408" spans="1:16" x14ac:dyDescent="0.2">
      <c r="A408" t="s">
        <v>1</v>
      </c>
      <c r="E408" s="1" t="s">
        <v>0</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PS 01-28-01</vt:lpstr>
    </vt:vector>
  </TitlesOfParts>
  <Company>SUDOP BRNO, spol. s r.o.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stara</dc:creator>
  <cp:lastModifiedBy>stara</cp:lastModifiedBy>
  <dcterms:created xsi:type="dcterms:W3CDTF">2019-09-03T12:07:54Z</dcterms:created>
  <dcterms:modified xsi:type="dcterms:W3CDTF">2019-11-26T12:58:51Z</dcterms:modified>
</cp:coreProperties>
</file>